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dentificação" sheetId="1" state="visible" r:id="rId1"/>
    <sheet xmlns:r="http://schemas.openxmlformats.org/officeDocument/2006/relationships" name="Integrantes" sheetId="2" state="visible" r:id="rId2"/>
    <sheet xmlns:r="http://schemas.openxmlformats.org/officeDocument/2006/relationships" name="Tabela_Atividades" sheetId="3" state="hidden" r:id="rId3"/>
    <sheet xmlns:r="http://schemas.openxmlformats.org/officeDocument/2006/relationships" name="Lançamentos" sheetId="4" state="visible" r:id="rId4"/>
    <sheet xmlns:r="http://schemas.openxmlformats.org/officeDocument/2006/relationships" name="Resumo" sheetId="5" state="visible" r:id="rId5"/>
    <sheet xmlns:r="http://schemas.openxmlformats.org/officeDocument/2006/relationships" name="IMPORTAR_CENTRAL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color rgb="00FFFFFF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4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16" customWidth="1" min="3" max="3"/>
    <col width="16" customWidth="1" min="4" max="4"/>
    <col width="16" customWidth="1" min="5" max="5"/>
    <col width="16" customWidth="1" min="6" max="6"/>
    <col width="12" customWidth="1" min="7" max="7"/>
    <col width="18" customWidth="1" min="8" max="8"/>
  </cols>
  <sheetData>
    <row r="1">
      <c r="A1" s="1" t="inlineStr">
        <is>
          <t>PATRULHA PADRÃO 2026 — Planilha de Acompanhamento (Versão 2)</t>
        </is>
      </c>
    </row>
    <row r="3">
      <c r="A3" s="2" t="inlineStr">
        <is>
          <t>Grupo Escoteiro</t>
        </is>
      </c>
      <c r="B3" s="3" t="inlineStr"/>
    </row>
    <row r="4">
      <c r="A4" s="2" t="inlineStr">
        <is>
          <t>Numeral</t>
        </is>
      </c>
      <c r="B4" s="3" t="inlineStr"/>
    </row>
    <row r="5">
      <c r="A5" s="2" t="inlineStr">
        <is>
          <t>Cidade</t>
        </is>
      </c>
      <c r="B5" s="3" t="inlineStr"/>
    </row>
    <row r="6">
      <c r="A6" s="2" t="inlineStr">
        <is>
          <t>Ramo (Escoteiro / Sênior)</t>
        </is>
      </c>
      <c r="B6" s="3" t="inlineStr"/>
    </row>
    <row r="7">
      <c r="A7" s="2" t="inlineStr">
        <is>
          <t>Seção (Tropa / Clã)</t>
        </is>
      </c>
      <c r="B7" s="3" t="inlineStr"/>
    </row>
    <row r="8">
      <c r="A8" s="2" t="inlineStr">
        <is>
          <t>Nome da Patrulha</t>
        </is>
      </c>
      <c r="B8" s="3" t="inlineStr"/>
    </row>
    <row r="9">
      <c r="A9" s="2" t="inlineStr">
        <is>
          <t>Escotista responsável</t>
        </is>
      </c>
      <c r="B9" s="3" t="inlineStr"/>
    </row>
    <row r="10">
      <c r="A10" s="2" t="inlineStr">
        <is>
          <t>E-mail/Contato</t>
        </is>
      </c>
      <c r="B10" s="3" t="inlineStr"/>
    </row>
    <row r="13">
      <c r="A13" s="4" t="inlineStr">
        <is>
          <t>Critério obrigatório (marcar)</t>
        </is>
      </c>
      <c r="B13" t="inlineStr">
        <is>
          <t>Atividade comunitária ou ambiental realizada no período?</t>
        </is>
      </c>
      <c r="G13" s="4" t="inlineStr">
        <is>
          <t>Sim/Não</t>
        </is>
      </c>
      <c r="H13" t="inlineStr">
        <is>
          <t>Não</t>
        </is>
      </c>
    </row>
    <row r="15">
      <c r="A15" s="4" t="inlineStr">
        <is>
          <t>Observação</t>
        </is>
      </c>
      <c r="B15" t="inlineStr">
        <is>
          <t>Preencha ao longo do ano. O sistema encerra 30/11/2026 às 23h59.</t>
        </is>
      </c>
    </row>
    <row r="16"/>
  </sheetData>
  <mergeCells count="11">
    <mergeCell ref="B8:H8"/>
    <mergeCell ref="B9:H9"/>
    <mergeCell ref="B4:H4"/>
    <mergeCell ref="B6:H6"/>
    <mergeCell ref="B7:H7"/>
    <mergeCell ref="A1:H1"/>
    <mergeCell ref="B10:H10"/>
    <mergeCell ref="B3:H3"/>
    <mergeCell ref="B5:H5"/>
    <mergeCell ref="B13:F13"/>
    <mergeCell ref="B15:H16"/>
  </mergeCells>
  <dataValidations count="1">
    <dataValidation sqref="H13" showDropDown="0" showInputMessage="0" showErrorMessage="0" allowBlank="0" type="list">
      <formula1>"Sim,Não"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4" customWidth="1" min="3" max="3"/>
    <col width="18" customWidth="1" min="4" max="4"/>
    <col width="24" customWidth="1" min="5" max="5"/>
    <col width="26" customWidth="1" min="6" max="6"/>
  </cols>
  <sheetData>
    <row r="1">
      <c r="A1" s="1" t="inlineStr">
        <is>
          <t>INTEGRANTES DA PATRULHA (até 8 jovens)</t>
        </is>
      </c>
    </row>
    <row r="2">
      <c r="A2" s="5" t="inlineStr">
        <is>
          <t>Nº</t>
        </is>
      </c>
      <c r="B2" s="5" t="inlineStr">
        <is>
          <t>Nome do jovem</t>
        </is>
      </c>
      <c r="C2" s="5" t="inlineStr">
        <is>
          <t>Situação</t>
        </is>
      </c>
      <c r="D2" s="5" t="inlineStr">
        <is>
          <t>Data de inscrição (UEB)</t>
        </is>
      </c>
      <c r="E2" s="5" t="inlineStr">
        <is>
          <t>Entra no cálculo a partir do mês</t>
        </is>
      </c>
      <c r="F2" s="5" t="inlineStr">
        <is>
          <t>Obs.</t>
        </is>
      </c>
    </row>
    <row r="3">
      <c r="A3" s="6" t="n">
        <v>1</v>
      </c>
      <c r="B3" s="6" t="n"/>
      <c r="C3" s="6" t="inlineStr">
        <is>
          <t>Ativo</t>
        </is>
      </c>
      <c r="D3" s="6" t="n"/>
      <c r="E3" s="6">
        <f>IF(D3="","",TEXT(EDATE(D3,1),"mmm/aaaa"))</f>
        <v/>
      </c>
      <c r="F3" s="6" t="n"/>
    </row>
    <row r="4">
      <c r="A4" s="6" t="n">
        <v>2</v>
      </c>
      <c r="B4" s="6" t="n"/>
      <c r="C4" s="6" t="inlineStr">
        <is>
          <t>Ativo</t>
        </is>
      </c>
      <c r="D4" s="6" t="n"/>
      <c r="E4" s="6">
        <f>IF(D4="","",TEXT(EDATE(D4,1),"mmm/aaaa"))</f>
        <v/>
      </c>
      <c r="F4" s="6" t="n"/>
    </row>
    <row r="5">
      <c r="A5" s="6" t="n">
        <v>3</v>
      </c>
      <c r="B5" s="6" t="n"/>
      <c r="C5" s="6" t="inlineStr">
        <is>
          <t>Ativo</t>
        </is>
      </c>
      <c r="D5" s="6" t="n"/>
      <c r="E5" s="6">
        <f>IF(D5="","",TEXT(EDATE(D5,1),"mmm/aaaa"))</f>
        <v/>
      </c>
      <c r="F5" s="6" t="n"/>
    </row>
    <row r="6">
      <c r="A6" s="6" t="n">
        <v>4</v>
      </c>
      <c r="B6" s="6" t="n"/>
      <c r="C6" s="6" t="inlineStr">
        <is>
          <t>Ativo</t>
        </is>
      </c>
      <c r="D6" s="6" t="n"/>
      <c r="E6" s="6">
        <f>IF(D6="","",TEXT(EDATE(D6,1),"mmm/aaaa"))</f>
        <v/>
      </c>
      <c r="F6" s="6" t="n"/>
    </row>
    <row r="7">
      <c r="A7" s="6" t="n">
        <v>5</v>
      </c>
      <c r="B7" s="6" t="n"/>
      <c r="C7" s="6" t="inlineStr">
        <is>
          <t>Ativo</t>
        </is>
      </c>
      <c r="D7" s="6" t="n"/>
      <c r="E7" s="6">
        <f>IF(D7="","",TEXT(EDATE(D7,1),"mmm/aaaa"))</f>
        <v/>
      </c>
      <c r="F7" s="6" t="n"/>
    </row>
    <row r="8">
      <c r="A8" s="6" t="n">
        <v>6</v>
      </c>
      <c r="B8" s="6" t="n"/>
      <c r="C8" s="6" t="inlineStr">
        <is>
          <t>Ativo</t>
        </is>
      </c>
      <c r="D8" s="6" t="n"/>
      <c r="E8" s="6">
        <f>IF(D8="","",TEXT(EDATE(D8,1),"mmm/aaaa"))</f>
        <v/>
      </c>
      <c r="F8" s="6" t="n"/>
    </row>
    <row r="9">
      <c r="A9" s="6" t="n">
        <v>7</v>
      </c>
      <c r="B9" s="6" t="n"/>
      <c r="C9" s="6" t="inlineStr">
        <is>
          <t>Ativo</t>
        </is>
      </c>
      <c r="D9" s="6" t="n"/>
      <c r="E9" s="6">
        <f>IF(D9="","",TEXT(EDATE(D9,1),"mmm/aaaa"))</f>
        <v/>
      </c>
      <c r="F9" s="6" t="n"/>
    </row>
    <row r="10">
      <c r="A10" s="6" t="n">
        <v>8</v>
      </c>
      <c r="B10" s="6" t="n"/>
      <c r="C10" s="6" t="inlineStr">
        <is>
          <t>Ativo</t>
        </is>
      </c>
      <c r="D10" s="6" t="n"/>
      <c r="E10" s="6">
        <f>IF(D10="","",TEXT(EDATE(D10,1),"mmm/aaaa"))</f>
        <v/>
      </c>
      <c r="F10" s="6" t="n"/>
    </row>
    <row r="12">
      <c r="A12" s="4" t="inlineStr">
        <is>
          <t>Total de jovens ATIVOS</t>
        </is>
      </c>
      <c r="B12" s="4">
        <f>COUNTIF(C3:C10,"Ativo")</f>
        <v/>
      </c>
    </row>
  </sheetData>
  <mergeCells count="1">
    <mergeCell ref="A1:F1"/>
  </mergeCells>
  <dataValidations count="1">
    <dataValidation sqref="C3:C10" showDropDown="0" showInputMessage="0" showErrorMessage="0" allowBlank="0" type="list">
      <formula1>"Ativo,Não ativo"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46" customWidth="1" min="1" max="1"/>
    <col width="8" customWidth="1" min="2" max="2"/>
    <col width="16" customWidth="1" min="3" max="3"/>
    <col width="12" customWidth="1" min="4" max="4"/>
    <col width="12" customWidth="1" min="5" max="5"/>
    <col width="10" customWidth="1" min="6" max="6"/>
    <col width="40" customWidth="1" min="7" max="7"/>
  </cols>
  <sheetData>
    <row r="1">
      <c r="A1" s="5" t="inlineStr">
        <is>
          <t>Atividade</t>
        </is>
      </c>
      <c r="B1" s="5" t="inlineStr">
        <is>
          <t>Eixo</t>
        </is>
      </c>
      <c r="C1" s="5" t="inlineStr">
        <is>
          <t>Tipo</t>
        </is>
      </c>
      <c r="D1" s="5" t="inlineStr">
        <is>
          <t>Pontos_unit</t>
        </is>
      </c>
      <c r="E1" s="5" t="inlineStr">
        <is>
          <t>Frequência</t>
        </is>
      </c>
      <c r="F1" s="5" t="inlineStr">
        <is>
          <t>Máximo/ano</t>
        </is>
      </c>
      <c r="G1" s="5" t="inlineStr">
        <is>
          <t>Observações</t>
        </is>
      </c>
    </row>
    <row r="2">
      <c r="A2" s="6" t="inlineStr">
        <is>
          <t>Reunião de patrulha</t>
        </is>
      </c>
      <c r="B2" s="6" t="inlineStr">
        <is>
          <t>A</t>
        </is>
      </c>
      <c r="C2" s="6" t="inlineStr">
        <is>
          <t>POR_OCORRENCIA</t>
        </is>
      </c>
      <c r="D2" s="6" t="n">
        <v>5</v>
      </c>
      <c r="E2" s="6" t="inlineStr">
        <is>
          <t>Mensal</t>
        </is>
      </c>
      <c r="F2" s="6" t="n">
        <v>11</v>
      </c>
      <c r="G2" s="6" t="inlineStr">
        <is>
          <t>1 por mês (jan–nov)</t>
        </is>
      </c>
    </row>
    <row r="3">
      <c r="A3" s="6" t="inlineStr">
        <is>
          <t>Conselho de patrulha</t>
        </is>
      </c>
      <c r="B3" s="6" t="inlineStr">
        <is>
          <t>A</t>
        </is>
      </c>
      <c r="C3" s="6" t="inlineStr">
        <is>
          <t>POR_OCORRENCIA</t>
        </is>
      </c>
      <c r="D3" s="6" t="n">
        <v>5</v>
      </c>
      <c r="E3" s="6" t="inlineStr">
        <is>
          <t>Mensal</t>
        </is>
      </c>
      <c r="F3" s="6" t="n">
        <v>11</v>
      </c>
      <c r="G3" s="6" t="inlineStr">
        <is>
          <t>1 por mês (jan–nov)</t>
        </is>
      </c>
    </row>
    <row r="4">
      <c r="A4" s="6" t="inlineStr">
        <is>
          <t>Corte de Honra</t>
        </is>
      </c>
      <c r="B4" s="6" t="inlineStr">
        <is>
          <t>A</t>
        </is>
      </c>
      <c r="C4" s="6" t="inlineStr">
        <is>
          <t>POR_OCORRENCIA</t>
        </is>
      </c>
      <c r="D4" s="6" t="n">
        <v>10</v>
      </c>
      <c r="E4" s="6" t="inlineStr">
        <is>
          <t>Bimestral</t>
        </is>
      </c>
      <c r="F4" s="6" t="n">
        <v>6</v>
      </c>
      <c r="G4" s="6" t="inlineStr">
        <is>
          <t>até 6 no ano</t>
        </is>
      </c>
    </row>
    <row r="5">
      <c r="A5" s="6" t="inlineStr">
        <is>
          <t>Eleição de monitor e cargos</t>
        </is>
      </c>
      <c r="B5" s="6" t="inlineStr">
        <is>
          <t>A</t>
        </is>
      </c>
      <c r="C5" s="6" t="inlineStr">
        <is>
          <t>POR_OCORRENCIA</t>
        </is>
      </c>
      <c r="D5" s="6" t="n">
        <v>5</v>
      </c>
      <c r="E5" s="6" t="inlineStr">
        <is>
          <t>Semestral</t>
        </is>
      </c>
      <c r="F5" s="6" t="n">
        <v>2</v>
      </c>
      <c r="G5" s="6" t="inlineStr">
        <is>
          <t>até 2 no ano</t>
        </is>
      </c>
    </row>
    <row r="6">
      <c r="A6" s="6" t="inlineStr">
        <is>
          <t>Jovens com cargos preenchidos</t>
        </is>
      </c>
      <c r="B6" s="6" t="inlineStr">
        <is>
          <t>A</t>
        </is>
      </c>
      <c r="C6" s="6" t="inlineStr">
        <is>
          <t>POR_JOVEM</t>
        </is>
      </c>
      <c r="D6" s="6" t="n">
        <v>2</v>
      </c>
      <c r="E6" s="6" t="inlineStr">
        <is>
          <t>Semestral</t>
        </is>
      </c>
      <c r="F6" s="6" t="n">
        <v>2</v>
      </c>
      <c r="G6" s="6" t="inlineStr">
        <is>
          <t>Informe nº de jovens com cargo (0–8)</t>
        </is>
      </c>
    </row>
    <row r="7">
      <c r="A7" s="6" t="inlineStr">
        <is>
          <t>Bônus: todos os cargos básicos preenchidos</t>
        </is>
      </c>
      <c r="B7" s="6" t="inlineStr">
        <is>
          <t>A</t>
        </is>
      </c>
      <c r="C7" s="6" t="inlineStr">
        <is>
          <t>POR_OCORRENCIA</t>
        </is>
      </c>
      <c r="D7" s="6" t="n">
        <v>5</v>
      </c>
      <c r="E7" s="6" t="inlineStr">
        <is>
          <t>Semestral</t>
        </is>
      </c>
      <c r="F7" s="6" t="n">
        <v>2</v>
      </c>
      <c r="G7" s="6" t="inlineStr">
        <is>
          <t>Se todos os cargos básicos estiverem preenchidos</t>
        </is>
      </c>
    </row>
    <row r="8">
      <c r="A8" s="6" t="inlineStr">
        <is>
          <t>Especialidade ligada ao cargo (após nomeação)</t>
        </is>
      </c>
      <c r="B8" s="6" t="inlineStr">
        <is>
          <t>A</t>
        </is>
      </c>
      <c r="C8" s="6" t="inlineStr">
        <is>
          <t>POR_OCORRENCIA</t>
        </is>
      </c>
      <c r="D8" s="6" t="n">
        <v>3</v>
      </c>
      <c r="E8" s="6" t="inlineStr">
        <is>
          <t>Ocorrência</t>
        </is>
      </c>
      <c r="F8" s="6" t="n">
        <v>50</v>
      </c>
      <c r="G8" s="6" t="inlineStr">
        <is>
          <t>Some quantas especialidades válidas (após nomeação)</t>
        </is>
      </c>
    </row>
    <row r="9">
      <c r="A9" s="6" t="inlineStr">
        <is>
          <t>Cargo extra acumulado (mesmo jovem)</t>
        </is>
      </c>
      <c r="B9" s="6" t="inlineStr">
        <is>
          <t>A</t>
        </is>
      </c>
      <c r="C9" s="6" t="inlineStr">
        <is>
          <t>POR_OCORRENCIA</t>
        </is>
      </c>
      <c r="D9" s="6" t="n">
        <v>1</v>
      </c>
      <c r="E9" s="6" t="inlineStr">
        <is>
          <t>Ocorrência</t>
        </is>
      </c>
      <c r="F9" s="6" t="n">
        <v>50</v>
      </c>
      <c r="G9" s="6" t="inlineStr">
        <is>
          <t>1 ponto por cargo extra</t>
        </is>
      </c>
    </row>
    <row r="10">
      <c r="A10" s="6" t="inlineStr">
        <is>
          <t>Avaliação: Caixa de patrulha</t>
        </is>
      </c>
      <c r="B10" s="6" t="inlineStr">
        <is>
          <t>B</t>
        </is>
      </c>
      <c r="C10" s="6" t="inlineStr">
        <is>
          <t>NIVEL_5_10_15</t>
        </is>
      </c>
      <c r="D10" s="6" t="n">
        <v>0</v>
      </c>
      <c r="E10" s="6" t="inlineStr">
        <is>
          <t>Semestral</t>
        </is>
      </c>
      <c r="F10" s="6" t="n">
        <v>2</v>
      </c>
      <c r="G10" s="6" t="inlineStr">
        <is>
          <t>Regular=5 / Bom=10 / Ótimo=15</t>
        </is>
      </c>
    </row>
    <row r="11">
      <c r="A11" s="6" t="inlineStr">
        <is>
          <t>Avaliação: Ferramentas da patrulha</t>
        </is>
      </c>
      <c r="B11" s="6" t="inlineStr">
        <is>
          <t>B</t>
        </is>
      </c>
      <c r="C11" s="6" t="inlineStr">
        <is>
          <t>NIVEL_5_10_15</t>
        </is>
      </c>
      <c r="D11" s="6" t="n">
        <v>0</v>
      </c>
      <c r="E11" s="6" t="inlineStr">
        <is>
          <t>Semestral</t>
        </is>
      </c>
      <c r="F11" s="6" t="n">
        <v>2</v>
      </c>
      <c r="G11" s="6" t="inlineStr">
        <is>
          <t>Regular=5 / Bom=10 / Ótimo=15</t>
        </is>
      </c>
    </row>
    <row r="12">
      <c r="A12" s="6" t="inlineStr">
        <is>
          <t>Avaliação: Bastão de patrulha</t>
        </is>
      </c>
      <c r="B12" s="6" t="inlineStr">
        <is>
          <t>B</t>
        </is>
      </c>
      <c r="C12" s="6" t="inlineStr">
        <is>
          <t>NIVEL_5_10_15</t>
        </is>
      </c>
      <c r="D12" s="6" t="n">
        <v>0</v>
      </c>
      <c r="E12" s="6" t="inlineStr">
        <is>
          <t>Semestral</t>
        </is>
      </c>
      <c r="F12" s="6" t="n">
        <v>2</v>
      </c>
      <c r="G12" s="6" t="inlineStr">
        <is>
          <t>Regular=5 / Bom=10 / Ótimo=15</t>
        </is>
      </c>
    </row>
    <row r="13">
      <c r="A13" s="6" t="inlineStr">
        <is>
          <t>Avaliação: Diário/Livro de patrulha</t>
        </is>
      </c>
      <c r="B13" s="6" t="inlineStr">
        <is>
          <t>B</t>
        </is>
      </c>
      <c r="C13" s="6" t="inlineStr">
        <is>
          <t>NIVEL_5_10_15</t>
        </is>
      </c>
      <c r="D13" s="6" t="n">
        <v>0</v>
      </c>
      <c r="E13" s="6" t="inlineStr">
        <is>
          <t>Semestral</t>
        </is>
      </c>
      <c r="F13" s="6" t="n">
        <v>2</v>
      </c>
      <c r="G13" s="6" t="inlineStr">
        <is>
          <t>Regular=5 / Bom=10 / Ótimo=15</t>
        </is>
      </c>
    </row>
    <row r="14">
      <c r="A14" s="6" t="inlineStr">
        <is>
          <t>Distintivo de patrulha no uniforme (jovens)</t>
        </is>
      </c>
      <c r="B14" s="6" t="inlineStr">
        <is>
          <t>B</t>
        </is>
      </c>
      <c r="C14" s="6" t="inlineStr">
        <is>
          <t>POR_JOVEM</t>
        </is>
      </c>
      <c r="D14" s="6" t="n">
        <v>2</v>
      </c>
      <c r="E14" s="6" t="inlineStr">
        <is>
          <t>Semestral</t>
        </is>
      </c>
      <c r="F14" s="6" t="n">
        <v>2</v>
      </c>
      <c r="G14" s="6" t="inlineStr">
        <is>
          <t>Informe nº de jovens com distintivo (0–8)</t>
        </is>
      </c>
    </row>
    <row r="15">
      <c r="A15" s="6" t="inlineStr">
        <is>
          <t>Atividade autoral de patrulha</t>
        </is>
      </c>
      <c r="B15" s="6" t="inlineStr">
        <is>
          <t>C</t>
        </is>
      </c>
      <c r="C15" s="6" t="inlineStr">
        <is>
          <t>POR_OCORRENCIA</t>
        </is>
      </c>
      <c r="D15" s="6" t="n">
        <v>15</v>
      </c>
      <c r="E15" s="6" t="inlineStr">
        <is>
          <t>Mensal</t>
        </is>
      </c>
      <c r="F15" s="6" t="n">
        <v>11</v>
      </c>
      <c r="G15" s="6" t="inlineStr">
        <is>
          <t>1 por mês (jan–nov)</t>
        </is>
      </c>
    </row>
    <row r="16">
      <c r="A16" s="6" t="inlineStr">
        <is>
          <t>Acampamento de patrulha</t>
        </is>
      </c>
      <c r="B16" s="6" t="inlineStr">
        <is>
          <t>C</t>
        </is>
      </c>
      <c r="C16" s="6" t="inlineStr">
        <is>
          <t>POR_OCORRENCIA</t>
        </is>
      </c>
      <c r="D16" s="6" t="n">
        <v>10</v>
      </c>
      <c r="E16" s="6" t="inlineStr">
        <is>
          <t>Bimestral</t>
        </is>
      </c>
      <c r="F16" s="6" t="n">
        <v>6</v>
      </c>
      <c r="G16" s="6" t="inlineStr">
        <is>
          <t>até 6 no ano</t>
        </is>
      </c>
    </row>
    <row r="17">
      <c r="A17" s="6" t="inlineStr">
        <is>
          <t>Acampamento de tropa (jovens participantes)</t>
        </is>
      </c>
      <c r="B17" s="6" t="inlineStr">
        <is>
          <t>C</t>
        </is>
      </c>
      <c r="C17" s="6" t="inlineStr">
        <is>
          <t>POR_JOVEM</t>
        </is>
      </c>
      <c r="D17" s="6" t="n">
        <v>2</v>
      </c>
      <c r="E17" s="6" t="inlineStr">
        <is>
          <t>Bimestral</t>
        </is>
      </c>
      <c r="F17" s="6" t="n">
        <v>6</v>
      </c>
      <c r="G17" s="6" t="inlineStr">
        <is>
          <t>Informe nº de jovens participantes (0–8)</t>
        </is>
      </c>
    </row>
    <row r="18">
      <c r="A18" s="6" t="inlineStr">
        <is>
          <t>Atividade especial (excursão/jornada/etc.) (jovens)</t>
        </is>
      </c>
      <c r="B18" s="6" t="inlineStr">
        <is>
          <t>C</t>
        </is>
      </c>
      <c r="C18" s="6" t="inlineStr">
        <is>
          <t>POR_JOVEM</t>
        </is>
      </c>
      <c r="D18" s="6" t="n">
        <v>2</v>
      </c>
      <c r="E18" s="6" t="inlineStr">
        <is>
          <t>Ocorrência</t>
        </is>
      </c>
      <c r="F18" s="6" t="n">
        <v>50</v>
      </c>
      <c r="G18" s="6" t="inlineStr">
        <is>
          <t>Informe nº de jovens participantes (0–8)</t>
        </is>
      </c>
    </row>
    <row r="19">
      <c r="A19" s="6" t="inlineStr">
        <is>
          <t>Especialidades conquistadas (no período)</t>
        </is>
      </c>
      <c r="B19" s="6" t="inlineStr">
        <is>
          <t>D</t>
        </is>
      </c>
      <c r="C19" s="6" t="inlineStr">
        <is>
          <t>POR_OCORRENCIA</t>
        </is>
      </c>
      <c r="D19" s="6" t="n">
        <v>1</v>
      </c>
      <c r="E19" s="6" t="inlineStr">
        <is>
          <t>Ocorrência</t>
        </is>
      </c>
      <c r="F19" s="6" t="n">
        <v>30</v>
      </c>
      <c r="G19" s="6" t="inlineStr">
        <is>
          <t>Máx. recomendado: 30 especialidades por patrulha</t>
        </is>
      </c>
    </row>
    <row r="20">
      <c r="A20" s="6" t="inlineStr">
        <is>
          <t>Troca de distintivo de progressão (jovens)</t>
        </is>
      </c>
      <c r="B20" s="6" t="inlineStr">
        <is>
          <t>D</t>
        </is>
      </c>
      <c r="C20" s="6" t="inlineStr">
        <is>
          <t>POR_JOVEM</t>
        </is>
      </c>
      <c r="D20" s="6" t="n">
        <v>5</v>
      </c>
      <c r="E20" s="6" t="inlineStr">
        <is>
          <t>Semestral</t>
        </is>
      </c>
      <c r="F20" s="6" t="n">
        <v>2</v>
      </c>
      <c r="G20" s="6" t="inlineStr">
        <is>
          <t>Informe nº de jovens que trocaram distintivo (0–8)</t>
        </is>
      </c>
    </row>
    <row r="21">
      <c r="A21" s="6" t="inlineStr">
        <is>
          <t>Bônus: todos os jovens progrediram no semestre</t>
        </is>
      </c>
      <c r="B21" s="6" t="inlineStr">
        <is>
          <t>D</t>
        </is>
      </c>
      <c r="C21" s="6" t="inlineStr">
        <is>
          <t>POR_OCORRENCIA</t>
        </is>
      </c>
      <c r="D21" s="6" t="n">
        <v>10</v>
      </c>
      <c r="E21" s="6" t="inlineStr">
        <is>
          <t>Semestral</t>
        </is>
      </c>
      <c r="F21" s="6" t="n">
        <v>2</v>
      </c>
      <c r="G21" s="6" t="inlineStr">
        <is>
          <t>Bônus se todos avançaram no semestre</t>
        </is>
      </c>
    </row>
    <row r="22">
      <c r="A22" s="6" t="inlineStr">
        <is>
          <t>Captação: novo inscrito na UEB (indicação)</t>
        </is>
      </c>
      <c r="B22" s="6" t="inlineStr">
        <is>
          <t>D</t>
        </is>
      </c>
      <c r="C22" s="6" t="inlineStr">
        <is>
          <t>POR_OCORRENCIA</t>
        </is>
      </c>
      <c r="D22" s="6" t="n">
        <v>5</v>
      </c>
      <c r="E22" s="6" t="inlineStr">
        <is>
          <t>Ocorrência</t>
        </is>
      </c>
      <c r="F22" s="6" t="n">
        <v>50</v>
      </c>
      <c r="G22" s="6" t="inlineStr">
        <is>
          <t>Só pontua se inscrição UEB efetivada</t>
        </is>
      </c>
    </row>
    <row r="23">
      <c r="A23" s="6" t="inlineStr">
        <is>
          <t>Frequência média do mês (0–10)</t>
        </is>
      </c>
      <c r="B23" s="6" t="inlineStr">
        <is>
          <t>E</t>
        </is>
      </c>
      <c r="C23" s="6" t="inlineStr">
        <is>
          <t>PONTOS_DIRETO</t>
        </is>
      </c>
      <c r="D23" s="6" t="n">
        <v>0</v>
      </c>
      <c r="E23" s="6" t="inlineStr">
        <is>
          <t>Mensal</t>
        </is>
      </c>
      <c r="F23" s="6" t="n">
        <v>11</v>
      </c>
      <c r="G23" s="6" t="inlineStr">
        <is>
          <t>Digite a pontuação (0 a 10) conforme sua régua</t>
        </is>
      </c>
    </row>
    <row r="24">
      <c r="A24" s="6" t="inlineStr">
        <is>
          <t>Atividade de seção (acampamento/atividade especial) (jovens)</t>
        </is>
      </c>
      <c r="B24" s="6" t="inlineStr">
        <is>
          <t>E</t>
        </is>
      </c>
      <c r="C24" s="6" t="inlineStr">
        <is>
          <t>POR_JOVEM</t>
        </is>
      </c>
      <c r="D24" s="6" t="n">
        <v>2</v>
      </c>
      <c r="E24" s="6" t="inlineStr">
        <is>
          <t>Ocorrência</t>
        </is>
      </c>
      <c r="F24" s="6" t="n">
        <v>50</v>
      </c>
      <c r="G24" s="6" t="inlineStr">
        <is>
          <t>Não incluir atividades de patrulha (já no eixo C)</t>
        </is>
      </c>
    </row>
    <row r="25">
      <c r="A25" s="6" t="inlineStr">
        <is>
          <t>Dia do Escoteiro (atividade regional) (jovens)</t>
        </is>
      </c>
      <c r="B25" s="6" t="inlineStr">
        <is>
          <t>ESC</t>
        </is>
      </c>
      <c r="C25" s="6" t="inlineStr">
        <is>
          <t>POR_JOVEM</t>
        </is>
      </c>
      <c r="D25" s="6" t="n">
        <v>2</v>
      </c>
      <c r="E25" s="6" t="inlineStr">
        <is>
          <t>Anual</t>
        </is>
      </c>
      <c r="F25" s="6" t="n">
        <v>1</v>
      </c>
      <c r="G25" s="6" t="inlineStr">
        <is>
          <t>Até 2 pontos por jovem participante</t>
        </is>
      </c>
    </row>
    <row r="26">
      <c r="A26" s="6" t="inlineStr">
        <is>
          <t>Dia do Sênior (atividade regional) (jovens)</t>
        </is>
      </c>
      <c r="B26" s="6" t="inlineStr">
        <is>
          <t>SEN</t>
        </is>
      </c>
      <c r="C26" s="6" t="inlineStr">
        <is>
          <t>POR_JOVEM</t>
        </is>
      </c>
      <c r="D26" s="6" t="n">
        <v>2</v>
      </c>
      <c r="E26" s="6" t="inlineStr">
        <is>
          <t>Anual</t>
        </is>
      </c>
      <c r="F26" s="6" t="n">
        <v>1</v>
      </c>
      <c r="G26" s="6" t="inlineStr">
        <is>
          <t>Até 2 pontos por jovem participante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5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40" customWidth="1" min="3" max="3"/>
    <col width="6" customWidth="1" min="4" max="4"/>
    <col width="14" customWidth="1" min="5" max="5"/>
    <col width="14" customWidth="1" min="6" max="6"/>
    <col width="18" customWidth="1" min="7" max="7"/>
    <col width="18" customWidth="1" min="8" max="8"/>
    <col width="10" customWidth="1" min="9" max="9"/>
    <col width="16" customWidth="1" min="10" max="10"/>
    <col width="32" customWidth="1" min="11" max="11"/>
  </cols>
  <sheetData>
    <row r="1">
      <c r="A1" s="1" t="inlineStr">
        <is>
          <t>LANÇAMENTOS DE ATIVIDADES (registre ao longo do ano)</t>
        </is>
      </c>
    </row>
    <row r="2">
      <c r="A2" s="5" t="inlineStr">
        <is>
          <t>Data</t>
        </is>
      </c>
      <c r="B2" s="5" t="inlineStr">
        <is>
          <t>Mês</t>
        </is>
      </c>
      <c r="C2" s="5" t="inlineStr">
        <is>
          <t>Atividade (selecionar)</t>
        </is>
      </c>
      <c r="D2" s="5" t="inlineStr">
        <is>
          <t>Eixo</t>
        </is>
      </c>
      <c r="E2" s="5" t="inlineStr">
        <is>
          <t>Tipo</t>
        </is>
      </c>
      <c r="F2" s="5" t="inlineStr">
        <is>
          <t>Qtd/ocorrências</t>
        </is>
      </c>
      <c r="G2" s="5" t="inlineStr">
        <is>
          <t>Jovens participantes</t>
        </is>
      </c>
      <c r="H2" s="5" t="inlineStr">
        <is>
          <t>Nível (Regular/Bom/Ótimo)</t>
        </is>
      </c>
      <c r="I2" s="5" t="inlineStr">
        <is>
          <t>Pontos unit.</t>
        </is>
      </c>
      <c r="J2" s="5" t="inlineStr">
        <is>
          <t>Pontos no lançamento</t>
        </is>
      </c>
      <c r="K2" s="5" t="inlineStr">
        <is>
          <t>Evidência (link/obs)</t>
        </is>
      </c>
    </row>
    <row r="3">
      <c r="A3" s="7" t="n"/>
      <c r="B3" s="7">
        <f>IF(A3="","",TEXT(A3,"mmm/aaaa"))</f>
        <v/>
      </c>
      <c r="C3" s="6" t="n"/>
      <c r="D3" s="7">
        <f>IF(C3="","",VLOOKUP(C3,Tabela_Atividades!$A:$G,2,FALSE))</f>
        <v/>
      </c>
      <c r="E3" s="7">
        <f>IF(C3="","",VLOOKUP(C3,Tabela_Atividades!$A:$G,3,FALSE))</f>
        <v/>
      </c>
      <c r="F3" s="7" t="n"/>
      <c r="G3" s="7" t="n"/>
      <c r="H3" s="7" t="n"/>
      <c r="I3" s="7">
        <f>IF(C3="","",VLOOKUP(C3,Tabela_Atividades!$A:$G,4,FALSE))</f>
        <v/>
      </c>
      <c r="J3" s="7">
        <f>IF(C3="","",IF(E3="POR_OCORRENCIA",F3*I3,IF(E3="POR_JOVEM",G3*I3,IF(E3="NIVEL_5_10_15",IF(H3="Regular",5,IF(H3="Bom",10,IF(H3="Ótimo",15,0))),IF(E3="PONTOS_DIRETO",F3,0)))))</f>
        <v/>
      </c>
      <c r="K3" s="6" t="n"/>
    </row>
    <row r="4">
      <c r="A4" s="7" t="n"/>
      <c r="B4" s="7">
        <f>IF(A4="","",TEXT(A4,"mmm/aaaa"))</f>
        <v/>
      </c>
      <c r="C4" s="6" t="n"/>
      <c r="D4" s="7">
        <f>IF(C4="","",VLOOKUP(C4,Tabela_Atividades!$A:$G,2,FALSE))</f>
        <v/>
      </c>
      <c r="E4" s="7">
        <f>IF(C4="","",VLOOKUP(C4,Tabela_Atividades!$A:$G,3,FALSE))</f>
        <v/>
      </c>
      <c r="F4" s="7" t="n"/>
      <c r="G4" s="7" t="n"/>
      <c r="H4" s="7" t="n"/>
      <c r="I4" s="7">
        <f>IF(C4="","",VLOOKUP(C4,Tabela_Atividades!$A:$G,4,FALSE))</f>
        <v/>
      </c>
      <c r="J4" s="7">
        <f>IF(C4="","",IF(E4="POR_OCORRENCIA",F4*I4,IF(E4="POR_JOVEM",G4*I4,IF(E4="NIVEL_5_10_15",IF(H4="Regular",5,IF(H4="Bom",10,IF(H4="Ótimo",15,0))),IF(E4="PONTOS_DIRETO",F4,0)))))</f>
        <v/>
      </c>
      <c r="K4" s="6" t="n"/>
    </row>
    <row r="5">
      <c r="A5" s="7" t="n"/>
      <c r="B5" s="7">
        <f>IF(A5="","",TEXT(A5,"mmm/aaaa"))</f>
        <v/>
      </c>
      <c r="C5" s="6" t="n"/>
      <c r="D5" s="7">
        <f>IF(C5="","",VLOOKUP(C5,Tabela_Atividades!$A:$G,2,FALSE))</f>
        <v/>
      </c>
      <c r="E5" s="7">
        <f>IF(C5="","",VLOOKUP(C5,Tabela_Atividades!$A:$G,3,FALSE))</f>
        <v/>
      </c>
      <c r="F5" s="7" t="n"/>
      <c r="G5" s="7" t="n"/>
      <c r="H5" s="7" t="n"/>
      <c r="I5" s="7">
        <f>IF(C5="","",VLOOKUP(C5,Tabela_Atividades!$A:$G,4,FALSE))</f>
        <v/>
      </c>
      <c r="J5" s="7">
        <f>IF(C5="","",IF(E5="POR_OCORRENCIA",F5*I5,IF(E5="POR_JOVEM",G5*I5,IF(E5="NIVEL_5_10_15",IF(H5="Regular",5,IF(H5="Bom",10,IF(H5="Ótimo",15,0))),IF(E5="PONTOS_DIRETO",F5,0)))))</f>
        <v/>
      </c>
      <c r="K5" s="6" t="n"/>
    </row>
    <row r="6">
      <c r="A6" s="7" t="n"/>
      <c r="B6" s="7">
        <f>IF(A6="","",TEXT(A6,"mmm/aaaa"))</f>
        <v/>
      </c>
      <c r="C6" s="6" t="n"/>
      <c r="D6" s="7">
        <f>IF(C6="","",VLOOKUP(C6,Tabela_Atividades!$A:$G,2,FALSE))</f>
        <v/>
      </c>
      <c r="E6" s="7">
        <f>IF(C6="","",VLOOKUP(C6,Tabela_Atividades!$A:$G,3,FALSE))</f>
        <v/>
      </c>
      <c r="F6" s="7" t="n"/>
      <c r="G6" s="7" t="n"/>
      <c r="H6" s="7" t="n"/>
      <c r="I6" s="7">
        <f>IF(C6="","",VLOOKUP(C6,Tabela_Atividades!$A:$G,4,FALSE))</f>
        <v/>
      </c>
      <c r="J6" s="7">
        <f>IF(C6="","",IF(E6="POR_OCORRENCIA",F6*I6,IF(E6="POR_JOVEM",G6*I6,IF(E6="NIVEL_5_10_15",IF(H6="Regular",5,IF(H6="Bom",10,IF(H6="Ótimo",15,0))),IF(E6="PONTOS_DIRETO",F6,0)))))</f>
        <v/>
      </c>
      <c r="K6" s="6" t="n"/>
    </row>
    <row r="7">
      <c r="A7" s="7" t="n"/>
      <c r="B7" s="7">
        <f>IF(A7="","",TEXT(A7,"mmm/aaaa"))</f>
        <v/>
      </c>
      <c r="C7" s="6" t="n"/>
      <c r="D7" s="7">
        <f>IF(C7="","",VLOOKUP(C7,Tabela_Atividades!$A:$G,2,FALSE))</f>
        <v/>
      </c>
      <c r="E7" s="7">
        <f>IF(C7="","",VLOOKUP(C7,Tabela_Atividades!$A:$G,3,FALSE))</f>
        <v/>
      </c>
      <c r="F7" s="7" t="n"/>
      <c r="G7" s="7" t="n"/>
      <c r="H7" s="7" t="n"/>
      <c r="I7" s="7">
        <f>IF(C7="","",VLOOKUP(C7,Tabela_Atividades!$A:$G,4,FALSE))</f>
        <v/>
      </c>
      <c r="J7" s="7">
        <f>IF(C7="","",IF(E7="POR_OCORRENCIA",F7*I7,IF(E7="POR_JOVEM",G7*I7,IF(E7="NIVEL_5_10_15",IF(H7="Regular",5,IF(H7="Bom",10,IF(H7="Ótimo",15,0))),IF(E7="PONTOS_DIRETO",F7,0)))))</f>
        <v/>
      </c>
      <c r="K7" s="6" t="n"/>
    </row>
    <row r="8">
      <c r="A8" s="7" t="n"/>
      <c r="B8" s="7">
        <f>IF(A8="","",TEXT(A8,"mmm/aaaa"))</f>
        <v/>
      </c>
      <c r="C8" s="6" t="n"/>
      <c r="D8" s="7">
        <f>IF(C8="","",VLOOKUP(C8,Tabela_Atividades!$A:$G,2,FALSE))</f>
        <v/>
      </c>
      <c r="E8" s="7">
        <f>IF(C8="","",VLOOKUP(C8,Tabela_Atividades!$A:$G,3,FALSE))</f>
        <v/>
      </c>
      <c r="F8" s="7" t="n"/>
      <c r="G8" s="7" t="n"/>
      <c r="H8" s="7" t="n"/>
      <c r="I8" s="7">
        <f>IF(C8="","",VLOOKUP(C8,Tabela_Atividades!$A:$G,4,FALSE))</f>
        <v/>
      </c>
      <c r="J8" s="7">
        <f>IF(C8="","",IF(E8="POR_OCORRENCIA",F8*I8,IF(E8="POR_JOVEM",G8*I8,IF(E8="NIVEL_5_10_15",IF(H8="Regular",5,IF(H8="Bom",10,IF(H8="Ótimo",15,0))),IF(E8="PONTOS_DIRETO",F8,0)))))</f>
        <v/>
      </c>
      <c r="K8" s="6" t="n"/>
    </row>
    <row r="9">
      <c r="A9" s="7" t="n"/>
      <c r="B9" s="7">
        <f>IF(A9="","",TEXT(A9,"mmm/aaaa"))</f>
        <v/>
      </c>
      <c r="C9" s="6" t="n"/>
      <c r="D9" s="7">
        <f>IF(C9="","",VLOOKUP(C9,Tabela_Atividades!$A:$G,2,FALSE))</f>
        <v/>
      </c>
      <c r="E9" s="7">
        <f>IF(C9="","",VLOOKUP(C9,Tabela_Atividades!$A:$G,3,FALSE))</f>
        <v/>
      </c>
      <c r="F9" s="7" t="n"/>
      <c r="G9" s="7" t="n"/>
      <c r="H9" s="7" t="n"/>
      <c r="I9" s="7">
        <f>IF(C9="","",VLOOKUP(C9,Tabela_Atividades!$A:$G,4,FALSE))</f>
        <v/>
      </c>
      <c r="J9" s="7">
        <f>IF(C9="","",IF(E9="POR_OCORRENCIA",F9*I9,IF(E9="POR_JOVEM",G9*I9,IF(E9="NIVEL_5_10_15",IF(H9="Regular",5,IF(H9="Bom",10,IF(H9="Ótimo",15,0))),IF(E9="PONTOS_DIRETO",F9,0)))))</f>
        <v/>
      </c>
      <c r="K9" s="6" t="n"/>
    </row>
    <row r="10">
      <c r="A10" s="7" t="n"/>
      <c r="B10" s="7">
        <f>IF(A10="","",TEXT(A10,"mmm/aaaa"))</f>
        <v/>
      </c>
      <c r="C10" s="6" t="n"/>
      <c r="D10" s="7">
        <f>IF(C10="","",VLOOKUP(C10,Tabela_Atividades!$A:$G,2,FALSE))</f>
        <v/>
      </c>
      <c r="E10" s="7">
        <f>IF(C10="","",VLOOKUP(C10,Tabela_Atividades!$A:$G,3,FALSE))</f>
        <v/>
      </c>
      <c r="F10" s="7" t="n"/>
      <c r="G10" s="7" t="n"/>
      <c r="H10" s="7" t="n"/>
      <c r="I10" s="7">
        <f>IF(C10="","",VLOOKUP(C10,Tabela_Atividades!$A:$G,4,FALSE))</f>
        <v/>
      </c>
      <c r="J10" s="7">
        <f>IF(C10="","",IF(E10="POR_OCORRENCIA",F10*I10,IF(E10="POR_JOVEM",G10*I10,IF(E10="NIVEL_5_10_15",IF(H10="Regular",5,IF(H10="Bom",10,IF(H10="Ótimo",15,0))),IF(E10="PONTOS_DIRETO",F10,0)))))</f>
        <v/>
      </c>
      <c r="K10" s="6" t="n"/>
    </row>
    <row r="11">
      <c r="A11" s="7" t="n"/>
      <c r="B11" s="7">
        <f>IF(A11="","",TEXT(A11,"mmm/aaaa"))</f>
        <v/>
      </c>
      <c r="C11" s="6" t="n"/>
      <c r="D11" s="7">
        <f>IF(C11="","",VLOOKUP(C11,Tabela_Atividades!$A:$G,2,FALSE))</f>
        <v/>
      </c>
      <c r="E11" s="7">
        <f>IF(C11="","",VLOOKUP(C11,Tabela_Atividades!$A:$G,3,FALSE))</f>
        <v/>
      </c>
      <c r="F11" s="7" t="n"/>
      <c r="G11" s="7" t="n"/>
      <c r="H11" s="7" t="n"/>
      <c r="I11" s="7">
        <f>IF(C11="","",VLOOKUP(C11,Tabela_Atividades!$A:$G,4,FALSE))</f>
        <v/>
      </c>
      <c r="J11" s="7">
        <f>IF(C11="","",IF(E11="POR_OCORRENCIA",F11*I11,IF(E11="POR_JOVEM",G11*I11,IF(E11="NIVEL_5_10_15",IF(H11="Regular",5,IF(H11="Bom",10,IF(H11="Ótimo",15,0))),IF(E11="PONTOS_DIRETO",F11,0)))))</f>
        <v/>
      </c>
      <c r="K11" s="6" t="n"/>
    </row>
    <row r="12">
      <c r="A12" s="7" t="n"/>
      <c r="B12" s="7">
        <f>IF(A12="","",TEXT(A12,"mmm/aaaa"))</f>
        <v/>
      </c>
      <c r="C12" s="6" t="n"/>
      <c r="D12" s="7">
        <f>IF(C12="","",VLOOKUP(C12,Tabela_Atividades!$A:$G,2,FALSE))</f>
        <v/>
      </c>
      <c r="E12" s="7">
        <f>IF(C12="","",VLOOKUP(C12,Tabela_Atividades!$A:$G,3,FALSE))</f>
        <v/>
      </c>
      <c r="F12" s="7" t="n"/>
      <c r="G12" s="7" t="n"/>
      <c r="H12" s="7" t="n"/>
      <c r="I12" s="7">
        <f>IF(C12="","",VLOOKUP(C12,Tabela_Atividades!$A:$G,4,FALSE))</f>
        <v/>
      </c>
      <c r="J12" s="7">
        <f>IF(C12="","",IF(E12="POR_OCORRENCIA",F12*I12,IF(E12="POR_JOVEM",G12*I12,IF(E12="NIVEL_5_10_15",IF(H12="Regular",5,IF(H12="Bom",10,IF(H12="Ótimo",15,0))),IF(E12="PONTOS_DIRETO",F12,0)))))</f>
        <v/>
      </c>
      <c r="K12" s="6" t="n"/>
    </row>
    <row r="13">
      <c r="A13" s="7" t="n"/>
      <c r="B13" s="7">
        <f>IF(A13="","",TEXT(A13,"mmm/aaaa"))</f>
        <v/>
      </c>
      <c r="C13" s="6" t="n"/>
      <c r="D13" s="7">
        <f>IF(C13="","",VLOOKUP(C13,Tabela_Atividades!$A:$G,2,FALSE))</f>
        <v/>
      </c>
      <c r="E13" s="7">
        <f>IF(C13="","",VLOOKUP(C13,Tabela_Atividades!$A:$G,3,FALSE))</f>
        <v/>
      </c>
      <c r="F13" s="7" t="n"/>
      <c r="G13" s="7" t="n"/>
      <c r="H13" s="7" t="n"/>
      <c r="I13" s="7">
        <f>IF(C13="","",VLOOKUP(C13,Tabela_Atividades!$A:$G,4,FALSE))</f>
        <v/>
      </c>
      <c r="J13" s="7">
        <f>IF(C13="","",IF(E13="POR_OCORRENCIA",F13*I13,IF(E13="POR_JOVEM",G13*I13,IF(E13="NIVEL_5_10_15",IF(H13="Regular",5,IF(H13="Bom",10,IF(H13="Ótimo",15,0))),IF(E13="PONTOS_DIRETO",F13,0)))))</f>
        <v/>
      </c>
      <c r="K13" s="6" t="n"/>
    </row>
    <row r="14">
      <c r="A14" s="7" t="n"/>
      <c r="B14" s="7">
        <f>IF(A14="","",TEXT(A14,"mmm/aaaa"))</f>
        <v/>
      </c>
      <c r="C14" s="6" t="n"/>
      <c r="D14" s="7">
        <f>IF(C14="","",VLOOKUP(C14,Tabela_Atividades!$A:$G,2,FALSE))</f>
        <v/>
      </c>
      <c r="E14" s="7">
        <f>IF(C14="","",VLOOKUP(C14,Tabela_Atividades!$A:$G,3,FALSE))</f>
        <v/>
      </c>
      <c r="F14" s="7" t="n"/>
      <c r="G14" s="7" t="n"/>
      <c r="H14" s="7" t="n"/>
      <c r="I14" s="7">
        <f>IF(C14="","",VLOOKUP(C14,Tabela_Atividades!$A:$G,4,FALSE))</f>
        <v/>
      </c>
      <c r="J14" s="7">
        <f>IF(C14="","",IF(E14="POR_OCORRENCIA",F14*I14,IF(E14="POR_JOVEM",G14*I14,IF(E14="NIVEL_5_10_15",IF(H14="Regular",5,IF(H14="Bom",10,IF(H14="Ótimo",15,0))),IF(E14="PONTOS_DIRETO",F14,0)))))</f>
        <v/>
      </c>
      <c r="K14" s="6" t="n"/>
    </row>
    <row r="15">
      <c r="A15" s="7" t="n"/>
      <c r="B15" s="7">
        <f>IF(A15="","",TEXT(A15,"mmm/aaaa"))</f>
        <v/>
      </c>
      <c r="C15" s="6" t="n"/>
      <c r="D15" s="7">
        <f>IF(C15="","",VLOOKUP(C15,Tabela_Atividades!$A:$G,2,FALSE))</f>
        <v/>
      </c>
      <c r="E15" s="7">
        <f>IF(C15="","",VLOOKUP(C15,Tabela_Atividades!$A:$G,3,FALSE))</f>
        <v/>
      </c>
      <c r="F15" s="7" t="n"/>
      <c r="G15" s="7" t="n"/>
      <c r="H15" s="7" t="n"/>
      <c r="I15" s="7">
        <f>IF(C15="","",VLOOKUP(C15,Tabela_Atividades!$A:$G,4,FALSE))</f>
        <v/>
      </c>
      <c r="J15" s="7">
        <f>IF(C15="","",IF(E15="POR_OCORRENCIA",F15*I15,IF(E15="POR_JOVEM",G15*I15,IF(E15="NIVEL_5_10_15",IF(H15="Regular",5,IF(H15="Bom",10,IF(H15="Ótimo",15,0))),IF(E15="PONTOS_DIRETO",F15,0)))))</f>
        <v/>
      </c>
      <c r="K15" s="6" t="n"/>
    </row>
    <row r="16">
      <c r="A16" s="7" t="n"/>
      <c r="B16" s="7">
        <f>IF(A16="","",TEXT(A16,"mmm/aaaa"))</f>
        <v/>
      </c>
      <c r="C16" s="6" t="n"/>
      <c r="D16" s="7">
        <f>IF(C16="","",VLOOKUP(C16,Tabela_Atividades!$A:$G,2,FALSE))</f>
        <v/>
      </c>
      <c r="E16" s="7">
        <f>IF(C16="","",VLOOKUP(C16,Tabela_Atividades!$A:$G,3,FALSE))</f>
        <v/>
      </c>
      <c r="F16" s="7" t="n"/>
      <c r="G16" s="7" t="n"/>
      <c r="H16" s="7" t="n"/>
      <c r="I16" s="7">
        <f>IF(C16="","",VLOOKUP(C16,Tabela_Atividades!$A:$G,4,FALSE))</f>
        <v/>
      </c>
      <c r="J16" s="7">
        <f>IF(C16="","",IF(E16="POR_OCORRENCIA",F16*I16,IF(E16="POR_JOVEM",G16*I16,IF(E16="NIVEL_5_10_15",IF(H16="Regular",5,IF(H16="Bom",10,IF(H16="Ótimo",15,0))),IF(E16="PONTOS_DIRETO",F16,0)))))</f>
        <v/>
      </c>
      <c r="K16" s="6" t="n"/>
    </row>
    <row r="17">
      <c r="A17" s="7" t="n"/>
      <c r="B17" s="7">
        <f>IF(A17="","",TEXT(A17,"mmm/aaaa"))</f>
        <v/>
      </c>
      <c r="C17" s="6" t="n"/>
      <c r="D17" s="7">
        <f>IF(C17="","",VLOOKUP(C17,Tabela_Atividades!$A:$G,2,FALSE))</f>
        <v/>
      </c>
      <c r="E17" s="7">
        <f>IF(C17="","",VLOOKUP(C17,Tabela_Atividades!$A:$G,3,FALSE))</f>
        <v/>
      </c>
      <c r="F17" s="7" t="n"/>
      <c r="G17" s="7" t="n"/>
      <c r="H17" s="7" t="n"/>
      <c r="I17" s="7">
        <f>IF(C17="","",VLOOKUP(C17,Tabela_Atividades!$A:$G,4,FALSE))</f>
        <v/>
      </c>
      <c r="J17" s="7">
        <f>IF(C17="","",IF(E17="POR_OCORRENCIA",F17*I17,IF(E17="POR_JOVEM",G17*I17,IF(E17="NIVEL_5_10_15",IF(H17="Regular",5,IF(H17="Bom",10,IF(H17="Ótimo",15,0))),IF(E17="PONTOS_DIRETO",F17,0)))))</f>
        <v/>
      </c>
      <c r="K17" s="6" t="n"/>
    </row>
    <row r="18">
      <c r="A18" s="7" t="n"/>
      <c r="B18" s="7">
        <f>IF(A18="","",TEXT(A18,"mmm/aaaa"))</f>
        <v/>
      </c>
      <c r="C18" s="6" t="n"/>
      <c r="D18" s="7">
        <f>IF(C18="","",VLOOKUP(C18,Tabela_Atividades!$A:$G,2,FALSE))</f>
        <v/>
      </c>
      <c r="E18" s="7">
        <f>IF(C18="","",VLOOKUP(C18,Tabela_Atividades!$A:$G,3,FALSE))</f>
        <v/>
      </c>
      <c r="F18" s="7" t="n"/>
      <c r="G18" s="7" t="n"/>
      <c r="H18" s="7" t="n"/>
      <c r="I18" s="7">
        <f>IF(C18="","",VLOOKUP(C18,Tabela_Atividades!$A:$G,4,FALSE))</f>
        <v/>
      </c>
      <c r="J18" s="7">
        <f>IF(C18="","",IF(E18="POR_OCORRENCIA",F18*I18,IF(E18="POR_JOVEM",G18*I18,IF(E18="NIVEL_5_10_15",IF(H18="Regular",5,IF(H18="Bom",10,IF(H18="Ótimo",15,0))),IF(E18="PONTOS_DIRETO",F18,0)))))</f>
        <v/>
      </c>
      <c r="K18" s="6" t="n"/>
    </row>
    <row r="19">
      <c r="A19" s="7" t="n"/>
      <c r="B19" s="7">
        <f>IF(A19="","",TEXT(A19,"mmm/aaaa"))</f>
        <v/>
      </c>
      <c r="C19" s="6" t="n"/>
      <c r="D19" s="7">
        <f>IF(C19="","",VLOOKUP(C19,Tabela_Atividades!$A:$G,2,FALSE))</f>
        <v/>
      </c>
      <c r="E19" s="7">
        <f>IF(C19="","",VLOOKUP(C19,Tabela_Atividades!$A:$G,3,FALSE))</f>
        <v/>
      </c>
      <c r="F19" s="7" t="n"/>
      <c r="G19" s="7" t="n"/>
      <c r="H19" s="7" t="n"/>
      <c r="I19" s="7">
        <f>IF(C19="","",VLOOKUP(C19,Tabela_Atividades!$A:$G,4,FALSE))</f>
        <v/>
      </c>
      <c r="J19" s="7">
        <f>IF(C19="","",IF(E19="POR_OCORRENCIA",F19*I19,IF(E19="POR_JOVEM",G19*I19,IF(E19="NIVEL_5_10_15",IF(H19="Regular",5,IF(H19="Bom",10,IF(H19="Ótimo",15,0))),IF(E19="PONTOS_DIRETO",F19,0)))))</f>
        <v/>
      </c>
      <c r="K19" s="6" t="n"/>
    </row>
    <row r="20">
      <c r="A20" s="7" t="n"/>
      <c r="B20" s="7">
        <f>IF(A20="","",TEXT(A20,"mmm/aaaa"))</f>
        <v/>
      </c>
      <c r="C20" s="6" t="n"/>
      <c r="D20" s="7">
        <f>IF(C20="","",VLOOKUP(C20,Tabela_Atividades!$A:$G,2,FALSE))</f>
        <v/>
      </c>
      <c r="E20" s="7">
        <f>IF(C20="","",VLOOKUP(C20,Tabela_Atividades!$A:$G,3,FALSE))</f>
        <v/>
      </c>
      <c r="F20" s="7" t="n"/>
      <c r="G20" s="7" t="n"/>
      <c r="H20" s="7" t="n"/>
      <c r="I20" s="7">
        <f>IF(C20="","",VLOOKUP(C20,Tabela_Atividades!$A:$G,4,FALSE))</f>
        <v/>
      </c>
      <c r="J20" s="7">
        <f>IF(C20="","",IF(E20="POR_OCORRENCIA",F20*I20,IF(E20="POR_JOVEM",G20*I20,IF(E20="NIVEL_5_10_15",IF(H20="Regular",5,IF(H20="Bom",10,IF(H20="Ótimo",15,0))),IF(E20="PONTOS_DIRETO",F20,0)))))</f>
        <v/>
      </c>
      <c r="K20" s="6" t="n"/>
    </row>
    <row r="21">
      <c r="A21" s="7" t="n"/>
      <c r="B21" s="7">
        <f>IF(A21="","",TEXT(A21,"mmm/aaaa"))</f>
        <v/>
      </c>
      <c r="C21" s="6" t="n"/>
      <c r="D21" s="7">
        <f>IF(C21="","",VLOOKUP(C21,Tabela_Atividades!$A:$G,2,FALSE))</f>
        <v/>
      </c>
      <c r="E21" s="7">
        <f>IF(C21="","",VLOOKUP(C21,Tabela_Atividades!$A:$G,3,FALSE))</f>
        <v/>
      </c>
      <c r="F21" s="7" t="n"/>
      <c r="G21" s="7" t="n"/>
      <c r="H21" s="7" t="n"/>
      <c r="I21" s="7">
        <f>IF(C21="","",VLOOKUP(C21,Tabela_Atividades!$A:$G,4,FALSE))</f>
        <v/>
      </c>
      <c r="J21" s="7">
        <f>IF(C21="","",IF(E21="POR_OCORRENCIA",F21*I21,IF(E21="POR_JOVEM",G21*I21,IF(E21="NIVEL_5_10_15",IF(H21="Regular",5,IF(H21="Bom",10,IF(H21="Ótimo",15,0))),IF(E21="PONTOS_DIRETO",F21,0)))))</f>
        <v/>
      </c>
      <c r="K21" s="6" t="n"/>
    </row>
    <row r="22">
      <c r="A22" s="7" t="n"/>
      <c r="B22" s="7">
        <f>IF(A22="","",TEXT(A22,"mmm/aaaa"))</f>
        <v/>
      </c>
      <c r="C22" s="6" t="n"/>
      <c r="D22" s="7">
        <f>IF(C22="","",VLOOKUP(C22,Tabela_Atividades!$A:$G,2,FALSE))</f>
        <v/>
      </c>
      <c r="E22" s="7">
        <f>IF(C22="","",VLOOKUP(C22,Tabela_Atividades!$A:$G,3,FALSE))</f>
        <v/>
      </c>
      <c r="F22" s="7" t="n"/>
      <c r="G22" s="7" t="n"/>
      <c r="H22" s="7" t="n"/>
      <c r="I22" s="7">
        <f>IF(C22="","",VLOOKUP(C22,Tabela_Atividades!$A:$G,4,FALSE))</f>
        <v/>
      </c>
      <c r="J22" s="7">
        <f>IF(C22="","",IF(E22="POR_OCORRENCIA",F22*I22,IF(E22="POR_JOVEM",G22*I22,IF(E22="NIVEL_5_10_15",IF(H22="Regular",5,IF(H22="Bom",10,IF(H22="Ótimo",15,0))),IF(E22="PONTOS_DIRETO",F22,0)))))</f>
        <v/>
      </c>
      <c r="K22" s="6" t="n"/>
    </row>
    <row r="23">
      <c r="A23" s="7" t="n"/>
      <c r="B23" s="7">
        <f>IF(A23="","",TEXT(A23,"mmm/aaaa"))</f>
        <v/>
      </c>
      <c r="C23" s="6" t="n"/>
      <c r="D23" s="7">
        <f>IF(C23="","",VLOOKUP(C23,Tabela_Atividades!$A:$G,2,FALSE))</f>
        <v/>
      </c>
      <c r="E23" s="7">
        <f>IF(C23="","",VLOOKUP(C23,Tabela_Atividades!$A:$G,3,FALSE))</f>
        <v/>
      </c>
      <c r="F23" s="7" t="n"/>
      <c r="G23" s="7" t="n"/>
      <c r="H23" s="7" t="n"/>
      <c r="I23" s="7">
        <f>IF(C23="","",VLOOKUP(C23,Tabela_Atividades!$A:$G,4,FALSE))</f>
        <v/>
      </c>
      <c r="J23" s="7">
        <f>IF(C23="","",IF(E23="POR_OCORRENCIA",F23*I23,IF(E23="POR_JOVEM",G23*I23,IF(E23="NIVEL_5_10_15",IF(H23="Regular",5,IF(H23="Bom",10,IF(H23="Ótimo",15,0))),IF(E23="PONTOS_DIRETO",F23,0)))))</f>
        <v/>
      </c>
      <c r="K23" s="6" t="n"/>
    </row>
    <row r="24">
      <c r="A24" s="7" t="n"/>
      <c r="B24" s="7">
        <f>IF(A24="","",TEXT(A24,"mmm/aaaa"))</f>
        <v/>
      </c>
      <c r="C24" s="6" t="n"/>
      <c r="D24" s="7">
        <f>IF(C24="","",VLOOKUP(C24,Tabela_Atividades!$A:$G,2,FALSE))</f>
        <v/>
      </c>
      <c r="E24" s="7">
        <f>IF(C24="","",VLOOKUP(C24,Tabela_Atividades!$A:$G,3,FALSE))</f>
        <v/>
      </c>
      <c r="F24" s="7" t="n"/>
      <c r="G24" s="7" t="n"/>
      <c r="H24" s="7" t="n"/>
      <c r="I24" s="7">
        <f>IF(C24="","",VLOOKUP(C24,Tabela_Atividades!$A:$G,4,FALSE))</f>
        <v/>
      </c>
      <c r="J24" s="7">
        <f>IF(C24="","",IF(E24="POR_OCORRENCIA",F24*I24,IF(E24="POR_JOVEM",G24*I24,IF(E24="NIVEL_5_10_15",IF(H24="Regular",5,IF(H24="Bom",10,IF(H24="Ótimo",15,0))),IF(E24="PONTOS_DIRETO",F24,0)))))</f>
        <v/>
      </c>
      <c r="K24" s="6" t="n"/>
    </row>
    <row r="25">
      <c r="A25" s="7" t="n"/>
      <c r="B25" s="7">
        <f>IF(A25="","",TEXT(A25,"mmm/aaaa"))</f>
        <v/>
      </c>
      <c r="C25" s="6" t="n"/>
      <c r="D25" s="7">
        <f>IF(C25="","",VLOOKUP(C25,Tabela_Atividades!$A:$G,2,FALSE))</f>
        <v/>
      </c>
      <c r="E25" s="7">
        <f>IF(C25="","",VLOOKUP(C25,Tabela_Atividades!$A:$G,3,FALSE))</f>
        <v/>
      </c>
      <c r="F25" s="7" t="n"/>
      <c r="G25" s="7" t="n"/>
      <c r="H25" s="7" t="n"/>
      <c r="I25" s="7">
        <f>IF(C25="","",VLOOKUP(C25,Tabela_Atividades!$A:$G,4,FALSE))</f>
        <v/>
      </c>
      <c r="J25" s="7">
        <f>IF(C25="","",IF(E25="POR_OCORRENCIA",F25*I25,IF(E25="POR_JOVEM",G25*I25,IF(E25="NIVEL_5_10_15",IF(H25="Regular",5,IF(H25="Bom",10,IF(H25="Ótimo",15,0))),IF(E25="PONTOS_DIRETO",F25,0)))))</f>
        <v/>
      </c>
      <c r="K25" s="6" t="n"/>
    </row>
    <row r="26">
      <c r="A26" s="7" t="n"/>
      <c r="B26" s="7">
        <f>IF(A26="","",TEXT(A26,"mmm/aaaa"))</f>
        <v/>
      </c>
      <c r="C26" s="6" t="n"/>
      <c r="D26" s="7">
        <f>IF(C26="","",VLOOKUP(C26,Tabela_Atividades!$A:$G,2,FALSE))</f>
        <v/>
      </c>
      <c r="E26" s="7">
        <f>IF(C26="","",VLOOKUP(C26,Tabela_Atividades!$A:$G,3,FALSE))</f>
        <v/>
      </c>
      <c r="F26" s="7" t="n"/>
      <c r="G26" s="7" t="n"/>
      <c r="H26" s="7" t="n"/>
      <c r="I26" s="7">
        <f>IF(C26="","",VLOOKUP(C26,Tabela_Atividades!$A:$G,4,FALSE))</f>
        <v/>
      </c>
      <c r="J26" s="7">
        <f>IF(C26="","",IF(E26="POR_OCORRENCIA",F26*I26,IF(E26="POR_JOVEM",G26*I26,IF(E26="NIVEL_5_10_15",IF(H26="Regular",5,IF(H26="Bom",10,IF(H26="Ótimo",15,0))),IF(E26="PONTOS_DIRETO",F26,0)))))</f>
        <v/>
      </c>
      <c r="K26" s="6" t="n"/>
    </row>
    <row r="27">
      <c r="A27" s="7" t="n"/>
      <c r="B27" s="7">
        <f>IF(A27="","",TEXT(A27,"mmm/aaaa"))</f>
        <v/>
      </c>
      <c r="C27" s="6" t="n"/>
      <c r="D27" s="7">
        <f>IF(C27="","",VLOOKUP(C27,Tabela_Atividades!$A:$G,2,FALSE))</f>
        <v/>
      </c>
      <c r="E27" s="7">
        <f>IF(C27="","",VLOOKUP(C27,Tabela_Atividades!$A:$G,3,FALSE))</f>
        <v/>
      </c>
      <c r="F27" s="7" t="n"/>
      <c r="G27" s="7" t="n"/>
      <c r="H27" s="7" t="n"/>
      <c r="I27" s="7">
        <f>IF(C27="","",VLOOKUP(C27,Tabela_Atividades!$A:$G,4,FALSE))</f>
        <v/>
      </c>
      <c r="J27" s="7">
        <f>IF(C27="","",IF(E27="POR_OCORRENCIA",F27*I27,IF(E27="POR_JOVEM",G27*I27,IF(E27="NIVEL_5_10_15",IF(H27="Regular",5,IF(H27="Bom",10,IF(H27="Ótimo",15,0))),IF(E27="PONTOS_DIRETO",F27,0)))))</f>
        <v/>
      </c>
      <c r="K27" s="6" t="n"/>
    </row>
    <row r="28">
      <c r="A28" s="7" t="n"/>
      <c r="B28" s="7">
        <f>IF(A28="","",TEXT(A28,"mmm/aaaa"))</f>
        <v/>
      </c>
      <c r="C28" s="6" t="n"/>
      <c r="D28" s="7">
        <f>IF(C28="","",VLOOKUP(C28,Tabela_Atividades!$A:$G,2,FALSE))</f>
        <v/>
      </c>
      <c r="E28" s="7">
        <f>IF(C28="","",VLOOKUP(C28,Tabela_Atividades!$A:$G,3,FALSE))</f>
        <v/>
      </c>
      <c r="F28" s="7" t="n"/>
      <c r="G28" s="7" t="n"/>
      <c r="H28" s="7" t="n"/>
      <c r="I28" s="7">
        <f>IF(C28="","",VLOOKUP(C28,Tabela_Atividades!$A:$G,4,FALSE))</f>
        <v/>
      </c>
      <c r="J28" s="7">
        <f>IF(C28="","",IF(E28="POR_OCORRENCIA",F28*I28,IF(E28="POR_JOVEM",G28*I28,IF(E28="NIVEL_5_10_15",IF(H28="Regular",5,IF(H28="Bom",10,IF(H28="Ótimo",15,0))),IF(E28="PONTOS_DIRETO",F28,0)))))</f>
        <v/>
      </c>
      <c r="K28" s="6" t="n"/>
    </row>
    <row r="29">
      <c r="A29" s="7" t="n"/>
      <c r="B29" s="7">
        <f>IF(A29="","",TEXT(A29,"mmm/aaaa"))</f>
        <v/>
      </c>
      <c r="C29" s="6" t="n"/>
      <c r="D29" s="7">
        <f>IF(C29="","",VLOOKUP(C29,Tabela_Atividades!$A:$G,2,FALSE))</f>
        <v/>
      </c>
      <c r="E29" s="7">
        <f>IF(C29="","",VLOOKUP(C29,Tabela_Atividades!$A:$G,3,FALSE))</f>
        <v/>
      </c>
      <c r="F29" s="7" t="n"/>
      <c r="G29" s="7" t="n"/>
      <c r="H29" s="7" t="n"/>
      <c r="I29" s="7">
        <f>IF(C29="","",VLOOKUP(C29,Tabela_Atividades!$A:$G,4,FALSE))</f>
        <v/>
      </c>
      <c r="J29" s="7">
        <f>IF(C29="","",IF(E29="POR_OCORRENCIA",F29*I29,IF(E29="POR_JOVEM",G29*I29,IF(E29="NIVEL_5_10_15",IF(H29="Regular",5,IF(H29="Bom",10,IF(H29="Ótimo",15,0))),IF(E29="PONTOS_DIRETO",F29,0)))))</f>
        <v/>
      </c>
      <c r="K29" s="6" t="n"/>
    </row>
    <row r="30">
      <c r="A30" s="7" t="n"/>
      <c r="B30" s="7">
        <f>IF(A30="","",TEXT(A30,"mmm/aaaa"))</f>
        <v/>
      </c>
      <c r="C30" s="6" t="n"/>
      <c r="D30" s="7">
        <f>IF(C30="","",VLOOKUP(C30,Tabela_Atividades!$A:$G,2,FALSE))</f>
        <v/>
      </c>
      <c r="E30" s="7">
        <f>IF(C30="","",VLOOKUP(C30,Tabela_Atividades!$A:$G,3,FALSE))</f>
        <v/>
      </c>
      <c r="F30" s="7" t="n"/>
      <c r="G30" s="7" t="n"/>
      <c r="H30" s="7" t="n"/>
      <c r="I30" s="7">
        <f>IF(C30="","",VLOOKUP(C30,Tabela_Atividades!$A:$G,4,FALSE))</f>
        <v/>
      </c>
      <c r="J30" s="7">
        <f>IF(C30="","",IF(E30="POR_OCORRENCIA",F30*I30,IF(E30="POR_JOVEM",G30*I30,IF(E30="NIVEL_5_10_15",IF(H30="Regular",5,IF(H30="Bom",10,IF(H30="Ótimo",15,0))),IF(E30="PONTOS_DIRETO",F30,0)))))</f>
        <v/>
      </c>
      <c r="K30" s="6" t="n"/>
    </row>
    <row r="31">
      <c r="A31" s="7" t="n"/>
      <c r="B31" s="7">
        <f>IF(A31="","",TEXT(A31,"mmm/aaaa"))</f>
        <v/>
      </c>
      <c r="C31" s="6" t="n"/>
      <c r="D31" s="7">
        <f>IF(C31="","",VLOOKUP(C31,Tabela_Atividades!$A:$G,2,FALSE))</f>
        <v/>
      </c>
      <c r="E31" s="7">
        <f>IF(C31="","",VLOOKUP(C31,Tabela_Atividades!$A:$G,3,FALSE))</f>
        <v/>
      </c>
      <c r="F31" s="7" t="n"/>
      <c r="G31" s="7" t="n"/>
      <c r="H31" s="7" t="n"/>
      <c r="I31" s="7">
        <f>IF(C31="","",VLOOKUP(C31,Tabela_Atividades!$A:$G,4,FALSE))</f>
        <v/>
      </c>
      <c r="J31" s="7">
        <f>IF(C31="","",IF(E31="POR_OCORRENCIA",F31*I31,IF(E31="POR_JOVEM",G31*I31,IF(E31="NIVEL_5_10_15",IF(H31="Regular",5,IF(H31="Bom",10,IF(H31="Ótimo",15,0))),IF(E31="PONTOS_DIRETO",F31,0)))))</f>
        <v/>
      </c>
      <c r="K31" s="6" t="n"/>
    </row>
    <row r="32">
      <c r="A32" s="7" t="n"/>
      <c r="B32" s="7">
        <f>IF(A32="","",TEXT(A32,"mmm/aaaa"))</f>
        <v/>
      </c>
      <c r="C32" s="6" t="n"/>
      <c r="D32" s="7">
        <f>IF(C32="","",VLOOKUP(C32,Tabela_Atividades!$A:$G,2,FALSE))</f>
        <v/>
      </c>
      <c r="E32" s="7">
        <f>IF(C32="","",VLOOKUP(C32,Tabela_Atividades!$A:$G,3,FALSE))</f>
        <v/>
      </c>
      <c r="F32" s="7" t="n"/>
      <c r="G32" s="7" t="n"/>
      <c r="H32" s="7" t="n"/>
      <c r="I32" s="7">
        <f>IF(C32="","",VLOOKUP(C32,Tabela_Atividades!$A:$G,4,FALSE))</f>
        <v/>
      </c>
      <c r="J32" s="7">
        <f>IF(C32="","",IF(E32="POR_OCORRENCIA",F32*I32,IF(E32="POR_JOVEM",G32*I32,IF(E32="NIVEL_5_10_15",IF(H32="Regular",5,IF(H32="Bom",10,IF(H32="Ótimo",15,0))),IF(E32="PONTOS_DIRETO",F32,0)))))</f>
        <v/>
      </c>
      <c r="K32" s="6" t="n"/>
    </row>
    <row r="33">
      <c r="A33" s="7" t="n"/>
      <c r="B33" s="7">
        <f>IF(A33="","",TEXT(A33,"mmm/aaaa"))</f>
        <v/>
      </c>
      <c r="C33" s="6" t="n"/>
      <c r="D33" s="7">
        <f>IF(C33="","",VLOOKUP(C33,Tabela_Atividades!$A:$G,2,FALSE))</f>
        <v/>
      </c>
      <c r="E33" s="7">
        <f>IF(C33="","",VLOOKUP(C33,Tabela_Atividades!$A:$G,3,FALSE))</f>
        <v/>
      </c>
      <c r="F33" s="7" t="n"/>
      <c r="G33" s="7" t="n"/>
      <c r="H33" s="7" t="n"/>
      <c r="I33" s="7">
        <f>IF(C33="","",VLOOKUP(C33,Tabela_Atividades!$A:$G,4,FALSE))</f>
        <v/>
      </c>
      <c r="J33" s="7">
        <f>IF(C33="","",IF(E33="POR_OCORRENCIA",F33*I33,IF(E33="POR_JOVEM",G33*I33,IF(E33="NIVEL_5_10_15",IF(H33="Regular",5,IF(H33="Bom",10,IF(H33="Ótimo",15,0))),IF(E33="PONTOS_DIRETO",F33,0)))))</f>
        <v/>
      </c>
      <c r="K33" s="6" t="n"/>
    </row>
    <row r="34">
      <c r="A34" s="7" t="n"/>
      <c r="B34" s="7">
        <f>IF(A34="","",TEXT(A34,"mmm/aaaa"))</f>
        <v/>
      </c>
      <c r="C34" s="6" t="n"/>
      <c r="D34" s="7">
        <f>IF(C34="","",VLOOKUP(C34,Tabela_Atividades!$A:$G,2,FALSE))</f>
        <v/>
      </c>
      <c r="E34" s="7">
        <f>IF(C34="","",VLOOKUP(C34,Tabela_Atividades!$A:$G,3,FALSE))</f>
        <v/>
      </c>
      <c r="F34" s="7" t="n"/>
      <c r="G34" s="7" t="n"/>
      <c r="H34" s="7" t="n"/>
      <c r="I34" s="7">
        <f>IF(C34="","",VLOOKUP(C34,Tabela_Atividades!$A:$G,4,FALSE))</f>
        <v/>
      </c>
      <c r="J34" s="7">
        <f>IF(C34="","",IF(E34="POR_OCORRENCIA",F34*I34,IF(E34="POR_JOVEM",G34*I34,IF(E34="NIVEL_5_10_15",IF(H34="Regular",5,IF(H34="Bom",10,IF(H34="Ótimo",15,0))),IF(E34="PONTOS_DIRETO",F34,0)))))</f>
        <v/>
      </c>
      <c r="K34" s="6" t="n"/>
    </row>
    <row r="35">
      <c r="A35" s="7" t="n"/>
      <c r="B35" s="7">
        <f>IF(A35="","",TEXT(A35,"mmm/aaaa"))</f>
        <v/>
      </c>
      <c r="C35" s="6" t="n"/>
      <c r="D35" s="7">
        <f>IF(C35="","",VLOOKUP(C35,Tabela_Atividades!$A:$G,2,FALSE))</f>
        <v/>
      </c>
      <c r="E35" s="7">
        <f>IF(C35="","",VLOOKUP(C35,Tabela_Atividades!$A:$G,3,FALSE))</f>
        <v/>
      </c>
      <c r="F35" s="7" t="n"/>
      <c r="G35" s="7" t="n"/>
      <c r="H35" s="7" t="n"/>
      <c r="I35" s="7">
        <f>IF(C35="","",VLOOKUP(C35,Tabela_Atividades!$A:$G,4,FALSE))</f>
        <v/>
      </c>
      <c r="J35" s="7">
        <f>IF(C35="","",IF(E35="POR_OCORRENCIA",F35*I35,IF(E35="POR_JOVEM",G35*I35,IF(E35="NIVEL_5_10_15",IF(H35="Regular",5,IF(H35="Bom",10,IF(H35="Ótimo",15,0))),IF(E35="PONTOS_DIRETO",F35,0)))))</f>
        <v/>
      </c>
      <c r="K35" s="6" t="n"/>
    </row>
    <row r="36">
      <c r="A36" s="7" t="n"/>
      <c r="B36" s="7">
        <f>IF(A36="","",TEXT(A36,"mmm/aaaa"))</f>
        <v/>
      </c>
      <c r="C36" s="6" t="n"/>
      <c r="D36" s="7">
        <f>IF(C36="","",VLOOKUP(C36,Tabela_Atividades!$A:$G,2,FALSE))</f>
        <v/>
      </c>
      <c r="E36" s="7">
        <f>IF(C36="","",VLOOKUP(C36,Tabela_Atividades!$A:$G,3,FALSE))</f>
        <v/>
      </c>
      <c r="F36" s="7" t="n"/>
      <c r="G36" s="7" t="n"/>
      <c r="H36" s="7" t="n"/>
      <c r="I36" s="7">
        <f>IF(C36="","",VLOOKUP(C36,Tabela_Atividades!$A:$G,4,FALSE))</f>
        <v/>
      </c>
      <c r="J36" s="7">
        <f>IF(C36="","",IF(E36="POR_OCORRENCIA",F36*I36,IF(E36="POR_JOVEM",G36*I36,IF(E36="NIVEL_5_10_15",IF(H36="Regular",5,IF(H36="Bom",10,IF(H36="Ótimo",15,0))),IF(E36="PONTOS_DIRETO",F36,0)))))</f>
        <v/>
      </c>
      <c r="K36" s="6" t="n"/>
    </row>
    <row r="37">
      <c r="A37" s="7" t="n"/>
      <c r="B37" s="7">
        <f>IF(A37="","",TEXT(A37,"mmm/aaaa"))</f>
        <v/>
      </c>
      <c r="C37" s="6" t="n"/>
      <c r="D37" s="7">
        <f>IF(C37="","",VLOOKUP(C37,Tabela_Atividades!$A:$G,2,FALSE))</f>
        <v/>
      </c>
      <c r="E37" s="7">
        <f>IF(C37="","",VLOOKUP(C37,Tabela_Atividades!$A:$G,3,FALSE))</f>
        <v/>
      </c>
      <c r="F37" s="7" t="n"/>
      <c r="G37" s="7" t="n"/>
      <c r="H37" s="7" t="n"/>
      <c r="I37" s="7">
        <f>IF(C37="","",VLOOKUP(C37,Tabela_Atividades!$A:$G,4,FALSE))</f>
        <v/>
      </c>
      <c r="J37" s="7">
        <f>IF(C37="","",IF(E37="POR_OCORRENCIA",F37*I37,IF(E37="POR_JOVEM",G37*I37,IF(E37="NIVEL_5_10_15",IF(H37="Regular",5,IF(H37="Bom",10,IF(H37="Ótimo",15,0))),IF(E37="PONTOS_DIRETO",F37,0)))))</f>
        <v/>
      </c>
      <c r="K37" s="6" t="n"/>
    </row>
    <row r="38">
      <c r="A38" s="7" t="n"/>
      <c r="B38" s="7">
        <f>IF(A38="","",TEXT(A38,"mmm/aaaa"))</f>
        <v/>
      </c>
      <c r="C38" s="6" t="n"/>
      <c r="D38" s="7">
        <f>IF(C38="","",VLOOKUP(C38,Tabela_Atividades!$A:$G,2,FALSE))</f>
        <v/>
      </c>
      <c r="E38" s="7">
        <f>IF(C38="","",VLOOKUP(C38,Tabela_Atividades!$A:$G,3,FALSE))</f>
        <v/>
      </c>
      <c r="F38" s="7" t="n"/>
      <c r="G38" s="7" t="n"/>
      <c r="H38" s="7" t="n"/>
      <c r="I38" s="7">
        <f>IF(C38="","",VLOOKUP(C38,Tabela_Atividades!$A:$G,4,FALSE))</f>
        <v/>
      </c>
      <c r="J38" s="7">
        <f>IF(C38="","",IF(E38="POR_OCORRENCIA",F38*I38,IF(E38="POR_JOVEM",G38*I38,IF(E38="NIVEL_5_10_15",IF(H38="Regular",5,IF(H38="Bom",10,IF(H38="Ótimo",15,0))),IF(E38="PONTOS_DIRETO",F38,0)))))</f>
        <v/>
      </c>
      <c r="K38" s="6" t="n"/>
    </row>
    <row r="39">
      <c r="A39" s="7" t="n"/>
      <c r="B39" s="7">
        <f>IF(A39="","",TEXT(A39,"mmm/aaaa"))</f>
        <v/>
      </c>
      <c r="C39" s="6" t="n"/>
      <c r="D39" s="7">
        <f>IF(C39="","",VLOOKUP(C39,Tabela_Atividades!$A:$G,2,FALSE))</f>
        <v/>
      </c>
      <c r="E39" s="7">
        <f>IF(C39="","",VLOOKUP(C39,Tabela_Atividades!$A:$G,3,FALSE))</f>
        <v/>
      </c>
      <c r="F39" s="7" t="n"/>
      <c r="G39" s="7" t="n"/>
      <c r="H39" s="7" t="n"/>
      <c r="I39" s="7">
        <f>IF(C39="","",VLOOKUP(C39,Tabela_Atividades!$A:$G,4,FALSE))</f>
        <v/>
      </c>
      <c r="J39" s="7">
        <f>IF(C39="","",IF(E39="POR_OCORRENCIA",F39*I39,IF(E39="POR_JOVEM",G39*I39,IF(E39="NIVEL_5_10_15",IF(H39="Regular",5,IF(H39="Bom",10,IF(H39="Ótimo",15,0))),IF(E39="PONTOS_DIRETO",F39,0)))))</f>
        <v/>
      </c>
      <c r="K39" s="6" t="n"/>
    </row>
    <row r="40">
      <c r="A40" s="7" t="n"/>
      <c r="B40" s="7">
        <f>IF(A40="","",TEXT(A40,"mmm/aaaa"))</f>
        <v/>
      </c>
      <c r="C40" s="6" t="n"/>
      <c r="D40" s="7">
        <f>IF(C40="","",VLOOKUP(C40,Tabela_Atividades!$A:$G,2,FALSE))</f>
        <v/>
      </c>
      <c r="E40" s="7">
        <f>IF(C40="","",VLOOKUP(C40,Tabela_Atividades!$A:$G,3,FALSE))</f>
        <v/>
      </c>
      <c r="F40" s="7" t="n"/>
      <c r="G40" s="7" t="n"/>
      <c r="H40" s="7" t="n"/>
      <c r="I40" s="7">
        <f>IF(C40="","",VLOOKUP(C40,Tabela_Atividades!$A:$G,4,FALSE))</f>
        <v/>
      </c>
      <c r="J40" s="7">
        <f>IF(C40="","",IF(E40="POR_OCORRENCIA",F40*I40,IF(E40="POR_JOVEM",G40*I40,IF(E40="NIVEL_5_10_15",IF(H40="Regular",5,IF(H40="Bom",10,IF(H40="Ótimo",15,0))),IF(E40="PONTOS_DIRETO",F40,0)))))</f>
        <v/>
      </c>
      <c r="K40" s="6" t="n"/>
    </row>
    <row r="41">
      <c r="A41" s="7" t="n"/>
      <c r="B41" s="7">
        <f>IF(A41="","",TEXT(A41,"mmm/aaaa"))</f>
        <v/>
      </c>
      <c r="C41" s="6" t="n"/>
      <c r="D41" s="7">
        <f>IF(C41="","",VLOOKUP(C41,Tabela_Atividades!$A:$G,2,FALSE))</f>
        <v/>
      </c>
      <c r="E41" s="7">
        <f>IF(C41="","",VLOOKUP(C41,Tabela_Atividades!$A:$G,3,FALSE))</f>
        <v/>
      </c>
      <c r="F41" s="7" t="n"/>
      <c r="G41" s="7" t="n"/>
      <c r="H41" s="7" t="n"/>
      <c r="I41" s="7">
        <f>IF(C41="","",VLOOKUP(C41,Tabela_Atividades!$A:$G,4,FALSE))</f>
        <v/>
      </c>
      <c r="J41" s="7">
        <f>IF(C41="","",IF(E41="POR_OCORRENCIA",F41*I41,IF(E41="POR_JOVEM",G41*I41,IF(E41="NIVEL_5_10_15",IF(H41="Regular",5,IF(H41="Bom",10,IF(H41="Ótimo",15,0))),IF(E41="PONTOS_DIRETO",F41,0)))))</f>
        <v/>
      </c>
      <c r="K41" s="6" t="n"/>
    </row>
    <row r="42">
      <c r="A42" s="7" t="n"/>
      <c r="B42" s="7">
        <f>IF(A42="","",TEXT(A42,"mmm/aaaa"))</f>
        <v/>
      </c>
      <c r="C42" s="6" t="n"/>
      <c r="D42" s="7">
        <f>IF(C42="","",VLOOKUP(C42,Tabela_Atividades!$A:$G,2,FALSE))</f>
        <v/>
      </c>
      <c r="E42" s="7">
        <f>IF(C42="","",VLOOKUP(C42,Tabela_Atividades!$A:$G,3,FALSE))</f>
        <v/>
      </c>
      <c r="F42" s="7" t="n"/>
      <c r="G42" s="7" t="n"/>
      <c r="H42" s="7" t="n"/>
      <c r="I42" s="7">
        <f>IF(C42="","",VLOOKUP(C42,Tabela_Atividades!$A:$G,4,FALSE))</f>
        <v/>
      </c>
      <c r="J42" s="7">
        <f>IF(C42="","",IF(E42="POR_OCORRENCIA",F42*I42,IF(E42="POR_JOVEM",G42*I42,IF(E42="NIVEL_5_10_15",IF(H42="Regular",5,IF(H42="Bom",10,IF(H42="Ótimo",15,0))),IF(E42="PONTOS_DIRETO",F42,0)))))</f>
        <v/>
      </c>
      <c r="K42" s="6" t="n"/>
    </row>
    <row r="43">
      <c r="A43" s="7" t="n"/>
      <c r="B43" s="7">
        <f>IF(A43="","",TEXT(A43,"mmm/aaaa"))</f>
        <v/>
      </c>
      <c r="C43" s="6" t="n"/>
      <c r="D43" s="7">
        <f>IF(C43="","",VLOOKUP(C43,Tabela_Atividades!$A:$G,2,FALSE))</f>
        <v/>
      </c>
      <c r="E43" s="7">
        <f>IF(C43="","",VLOOKUP(C43,Tabela_Atividades!$A:$G,3,FALSE))</f>
        <v/>
      </c>
      <c r="F43" s="7" t="n"/>
      <c r="G43" s="7" t="n"/>
      <c r="H43" s="7" t="n"/>
      <c r="I43" s="7">
        <f>IF(C43="","",VLOOKUP(C43,Tabela_Atividades!$A:$G,4,FALSE))</f>
        <v/>
      </c>
      <c r="J43" s="7">
        <f>IF(C43="","",IF(E43="POR_OCORRENCIA",F43*I43,IF(E43="POR_JOVEM",G43*I43,IF(E43="NIVEL_5_10_15",IF(H43="Regular",5,IF(H43="Bom",10,IF(H43="Ótimo",15,0))),IF(E43="PONTOS_DIRETO",F43,0)))))</f>
        <v/>
      </c>
      <c r="K43" s="6" t="n"/>
    </row>
    <row r="44">
      <c r="A44" s="7" t="n"/>
      <c r="B44" s="7">
        <f>IF(A44="","",TEXT(A44,"mmm/aaaa"))</f>
        <v/>
      </c>
      <c r="C44" s="6" t="n"/>
      <c r="D44" s="7">
        <f>IF(C44="","",VLOOKUP(C44,Tabela_Atividades!$A:$G,2,FALSE))</f>
        <v/>
      </c>
      <c r="E44" s="7">
        <f>IF(C44="","",VLOOKUP(C44,Tabela_Atividades!$A:$G,3,FALSE))</f>
        <v/>
      </c>
      <c r="F44" s="7" t="n"/>
      <c r="G44" s="7" t="n"/>
      <c r="H44" s="7" t="n"/>
      <c r="I44" s="7">
        <f>IF(C44="","",VLOOKUP(C44,Tabela_Atividades!$A:$G,4,FALSE))</f>
        <v/>
      </c>
      <c r="J44" s="7">
        <f>IF(C44="","",IF(E44="POR_OCORRENCIA",F44*I44,IF(E44="POR_JOVEM",G44*I44,IF(E44="NIVEL_5_10_15",IF(H44="Regular",5,IF(H44="Bom",10,IF(H44="Ótimo",15,0))),IF(E44="PONTOS_DIRETO",F44,0)))))</f>
        <v/>
      </c>
      <c r="K44" s="6" t="n"/>
    </row>
    <row r="45">
      <c r="A45" s="7" t="n"/>
      <c r="B45" s="7">
        <f>IF(A45="","",TEXT(A45,"mmm/aaaa"))</f>
        <v/>
      </c>
      <c r="C45" s="6" t="n"/>
      <c r="D45" s="7">
        <f>IF(C45="","",VLOOKUP(C45,Tabela_Atividades!$A:$G,2,FALSE))</f>
        <v/>
      </c>
      <c r="E45" s="7">
        <f>IF(C45="","",VLOOKUP(C45,Tabela_Atividades!$A:$G,3,FALSE))</f>
        <v/>
      </c>
      <c r="F45" s="7" t="n"/>
      <c r="G45" s="7" t="n"/>
      <c r="H45" s="7" t="n"/>
      <c r="I45" s="7">
        <f>IF(C45="","",VLOOKUP(C45,Tabela_Atividades!$A:$G,4,FALSE))</f>
        <v/>
      </c>
      <c r="J45" s="7">
        <f>IF(C45="","",IF(E45="POR_OCORRENCIA",F45*I45,IF(E45="POR_JOVEM",G45*I45,IF(E45="NIVEL_5_10_15",IF(H45="Regular",5,IF(H45="Bom",10,IF(H45="Ótimo",15,0))),IF(E45="PONTOS_DIRETO",F45,0)))))</f>
        <v/>
      </c>
      <c r="K45" s="6" t="n"/>
    </row>
    <row r="46">
      <c r="A46" s="7" t="n"/>
      <c r="B46" s="7">
        <f>IF(A46="","",TEXT(A46,"mmm/aaaa"))</f>
        <v/>
      </c>
      <c r="C46" s="6" t="n"/>
      <c r="D46" s="7">
        <f>IF(C46="","",VLOOKUP(C46,Tabela_Atividades!$A:$G,2,FALSE))</f>
        <v/>
      </c>
      <c r="E46" s="7">
        <f>IF(C46="","",VLOOKUP(C46,Tabela_Atividades!$A:$G,3,FALSE))</f>
        <v/>
      </c>
      <c r="F46" s="7" t="n"/>
      <c r="G46" s="7" t="n"/>
      <c r="H46" s="7" t="n"/>
      <c r="I46" s="7">
        <f>IF(C46="","",VLOOKUP(C46,Tabela_Atividades!$A:$G,4,FALSE))</f>
        <v/>
      </c>
      <c r="J46" s="7">
        <f>IF(C46="","",IF(E46="POR_OCORRENCIA",F46*I46,IF(E46="POR_JOVEM",G46*I46,IF(E46="NIVEL_5_10_15",IF(H46="Regular",5,IF(H46="Bom",10,IF(H46="Ótimo",15,0))),IF(E46="PONTOS_DIRETO",F46,0)))))</f>
        <v/>
      </c>
      <c r="K46" s="6" t="n"/>
    </row>
    <row r="47">
      <c r="A47" s="7" t="n"/>
      <c r="B47" s="7">
        <f>IF(A47="","",TEXT(A47,"mmm/aaaa"))</f>
        <v/>
      </c>
      <c r="C47" s="6" t="n"/>
      <c r="D47" s="7">
        <f>IF(C47="","",VLOOKUP(C47,Tabela_Atividades!$A:$G,2,FALSE))</f>
        <v/>
      </c>
      <c r="E47" s="7">
        <f>IF(C47="","",VLOOKUP(C47,Tabela_Atividades!$A:$G,3,FALSE))</f>
        <v/>
      </c>
      <c r="F47" s="7" t="n"/>
      <c r="G47" s="7" t="n"/>
      <c r="H47" s="7" t="n"/>
      <c r="I47" s="7">
        <f>IF(C47="","",VLOOKUP(C47,Tabela_Atividades!$A:$G,4,FALSE))</f>
        <v/>
      </c>
      <c r="J47" s="7">
        <f>IF(C47="","",IF(E47="POR_OCORRENCIA",F47*I47,IF(E47="POR_JOVEM",G47*I47,IF(E47="NIVEL_5_10_15",IF(H47="Regular",5,IF(H47="Bom",10,IF(H47="Ótimo",15,0))),IF(E47="PONTOS_DIRETO",F47,0)))))</f>
        <v/>
      </c>
      <c r="K47" s="6" t="n"/>
    </row>
    <row r="48">
      <c r="A48" s="7" t="n"/>
      <c r="B48" s="7">
        <f>IF(A48="","",TEXT(A48,"mmm/aaaa"))</f>
        <v/>
      </c>
      <c r="C48" s="6" t="n"/>
      <c r="D48" s="7">
        <f>IF(C48="","",VLOOKUP(C48,Tabela_Atividades!$A:$G,2,FALSE))</f>
        <v/>
      </c>
      <c r="E48" s="7">
        <f>IF(C48="","",VLOOKUP(C48,Tabela_Atividades!$A:$G,3,FALSE))</f>
        <v/>
      </c>
      <c r="F48" s="7" t="n"/>
      <c r="G48" s="7" t="n"/>
      <c r="H48" s="7" t="n"/>
      <c r="I48" s="7">
        <f>IF(C48="","",VLOOKUP(C48,Tabela_Atividades!$A:$G,4,FALSE))</f>
        <v/>
      </c>
      <c r="J48" s="7">
        <f>IF(C48="","",IF(E48="POR_OCORRENCIA",F48*I48,IF(E48="POR_JOVEM",G48*I48,IF(E48="NIVEL_5_10_15",IF(H48="Regular",5,IF(H48="Bom",10,IF(H48="Ótimo",15,0))),IF(E48="PONTOS_DIRETO",F48,0)))))</f>
        <v/>
      </c>
      <c r="K48" s="6" t="n"/>
    </row>
    <row r="49">
      <c r="A49" s="7" t="n"/>
      <c r="B49" s="7">
        <f>IF(A49="","",TEXT(A49,"mmm/aaaa"))</f>
        <v/>
      </c>
      <c r="C49" s="6" t="n"/>
      <c r="D49" s="7">
        <f>IF(C49="","",VLOOKUP(C49,Tabela_Atividades!$A:$G,2,FALSE))</f>
        <v/>
      </c>
      <c r="E49" s="7">
        <f>IF(C49="","",VLOOKUP(C49,Tabela_Atividades!$A:$G,3,FALSE))</f>
        <v/>
      </c>
      <c r="F49" s="7" t="n"/>
      <c r="G49" s="7" t="n"/>
      <c r="H49" s="7" t="n"/>
      <c r="I49" s="7">
        <f>IF(C49="","",VLOOKUP(C49,Tabela_Atividades!$A:$G,4,FALSE))</f>
        <v/>
      </c>
      <c r="J49" s="7">
        <f>IF(C49="","",IF(E49="POR_OCORRENCIA",F49*I49,IF(E49="POR_JOVEM",G49*I49,IF(E49="NIVEL_5_10_15",IF(H49="Regular",5,IF(H49="Bom",10,IF(H49="Ótimo",15,0))),IF(E49="PONTOS_DIRETO",F49,0)))))</f>
        <v/>
      </c>
      <c r="K49" s="6" t="n"/>
    </row>
    <row r="50">
      <c r="A50" s="7" t="n"/>
      <c r="B50" s="7">
        <f>IF(A50="","",TEXT(A50,"mmm/aaaa"))</f>
        <v/>
      </c>
      <c r="C50" s="6" t="n"/>
      <c r="D50" s="7">
        <f>IF(C50="","",VLOOKUP(C50,Tabela_Atividades!$A:$G,2,FALSE))</f>
        <v/>
      </c>
      <c r="E50" s="7">
        <f>IF(C50="","",VLOOKUP(C50,Tabela_Atividades!$A:$G,3,FALSE))</f>
        <v/>
      </c>
      <c r="F50" s="7" t="n"/>
      <c r="G50" s="7" t="n"/>
      <c r="H50" s="7" t="n"/>
      <c r="I50" s="7">
        <f>IF(C50="","",VLOOKUP(C50,Tabela_Atividades!$A:$G,4,FALSE))</f>
        <v/>
      </c>
      <c r="J50" s="7">
        <f>IF(C50="","",IF(E50="POR_OCORRENCIA",F50*I50,IF(E50="POR_JOVEM",G50*I50,IF(E50="NIVEL_5_10_15",IF(H50="Regular",5,IF(H50="Bom",10,IF(H50="Ótimo",15,0))),IF(E50="PONTOS_DIRETO",F50,0)))))</f>
        <v/>
      </c>
      <c r="K50" s="6" t="n"/>
    </row>
    <row r="51">
      <c r="A51" s="7" t="n"/>
      <c r="B51" s="7">
        <f>IF(A51="","",TEXT(A51,"mmm/aaaa"))</f>
        <v/>
      </c>
      <c r="C51" s="6" t="n"/>
      <c r="D51" s="7">
        <f>IF(C51="","",VLOOKUP(C51,Tabela_Atividades!$A:$G,2,FALSE))</f>
        <v/>
      </c>
      <c r="E51" s="7">
        <f>IF(C51="","",VLOOKUP(C51,Tabela_Atividades!$A:$G,3,FALSE))</f>
        <v/>
      </c>
      <c r="F51" s="7" t="n"/>
      <c r="G51" s="7" t="n"/>
      <c r="H51" s="7" t="n"/>
      <c r="I51" s="7">
        <f>IF(C51="","",VLOOKUP(C51,Tabela_Atividades!$A:$G,4,FALSE))</f>
        <v/>
      </c>
      <c r="J51" s="7">
        <f>IF(C51="","",IF(E51="POR_OCORRENCIA",F51*I51,IF(E51="POR_JOVEM",G51*I51,IF(E51="NIVEL_5_10_15",IF(H51="Regular",5,IF(H51="Bom",10,IF(H51="Ótimo",15,0))),IF(E51="PONTOS_DIRETO",F51,0)))))</f>
        <v/>
      </c>
      <c r="K51" s="6" t="n"/>
    </row>
    <row r="52">
      <c r="A52" s="7" t="n"/>
      <c r="B52" s="7">
        <f>IF(A52="","",TEXT(A52,"mmm/aaaa"))</f>
        <v/>
      </c>
      <c r="C52" s="6" t="n"/>
      <c r="D52" s="7">
        <f>IF(C52="","",VLOOKUP(C52,Tabela_Atividades!$A:$G,2,FALSE))</f>
        <v/>
      </c>
      <c r="E52" s="7">
        <f>IF(C52="","",VLOOKUP(C52,Tabela_Atividades!$A:$G,3,FALSE))</f>
        <v/>
      </c>
      <c r="F52" s="7" t="n"/>
      <c r="G52" s="7" t="n"/>
      <c r="H52" s="7" t="n"/>
      <c r="I52" s="7">
        <f>IF(C52="","",VLOOKUP(C52,Tabela_Atividades!$A:$G,4,FALSE))</f>
        <v/>
      </c>
      <c r="J52" s="7">
        <f>IF(C52="","",IF(E52="POR_OCORRENCIA",F52*I52,IF(E52="POR_JOVEM",G52*I52,IF(E52="NIVEL_5_10_15",IF(H52="Regular",5,IF(H52="Bom",10,IF(H52="Ótimo",15,0))),IF(E52="PONTOS_DIRETO",F52,0)))))</f>
        <v/>
      </c>
      <c r="K52" s="6" t="n"/>
    </row>
    <row r="53">
      <c r="A53" s="7" t="n"/>
      <c r="B53" s="7">
        <f>IF(A53="","",TEXT(A53,"mmm/aaaa"))</f>
        <v/>
      </c>
      <c r="C53" s="6" t="n"/>
      <c r="D53" s="7">
        <f>IF(C53="","",VLOOKUP(C53,Tabela_Atividades!$A:$G,2,FALSE))</f>
        <v/>
      </c>
      <c r="E53" s="7">
        <f>IF(C53="","",VLOOKUP(C53,Tabela_Atividades!$A:$G,3,FALSE))</f>
        <v/>
      </c>
      <c r="F53" s="7" t="n"/>
      <c r="G53" s="7" t="n"/>
      <c r="H53" s="7" t="n"/>
      <c r="I53" s="7">
        <f>IF(C53="","",VLOOKUP(C53,Tabela_Atividades!$A:$G,4,FALSE))</f>
        <v/>
      </c>
      <c r="J53" s="7">
        <f>IF(C53="","",IF(E53="POR_OCORRENCIA",F53*I53,IF(E53="POR_JOVEM",G53*I53,IF(E53="NIVEL_5_10_15",IF(H53="Regular",5,IF(H53="Bom",10,IF(H53="Ótimo",15,0))),IF(E53="PONTOS_DIRETO",F53,0)))))</f>
        <v/>
      </c>
      <c r="K53" s="6" t="n"/>
    </row>
    <row r="54">
      <c r="A54" s="7" t="n"/>
      <c r="B54" s="7">
        <f>IF(A54="","",TEXT(A54,"mmm/aaaa"))</f>
        <v/>
      </c>
      <c r="C54" s="6" t="n"/>
      <c r="D54" s="7">
        <f>IF(C54="","",VLOOKUP(C54,Tabela_Atividades!$A:$G,2,FALSE))</f>
        <v/>
      </c>
      <c r="E54" s="7">
        <f>IF(C54="","",VLOOKUP(C54,Tabela_Atividades!$A:$G,3,FALSE))</f>
        <v/>
      </c>
      <c r="F54" s="7" t="n"/>
      <c r="G54" s="7" t="n"/>
      <c r="H54" s="7" t="n"/>
      <c r="I54" s="7">
        <f>IF(C54="","",VLOOKUP(C54,Tabela_Atividades!$A:$G,4,FALSE))</f>
        <v/>
      </c>
      <c r="J54" s="7">
        <f>IF(C54="","",IF(E54="POR_OCORRENCIA",F54*I54,IF(E54="POR_JOVEM",G54*I54,IF(E54="NIVEL_5_10_15",IF(H54="Regular",5,IF(H54="Bom",10,IF(H54="Ótimo",15,0))),IF(E54="PONTOS_DIRETO",F54,0)))))</f>
        <v/>
      </c>
      <c r="K54" s="6" t="n"/>
    </row>
    <row r="55">
      <c r="A55" s="7" t="n"/>
      <c r="B55" s="7">
        <f>IF(A55="","",TEXT(A55,"mmm/aaaa"))</f>
        <v/>
      </c>
      <c r="C55" s="6" t="n"/>
      <c r="D55" s="7">
        <f>IF(C55="","",VLOOKUP(C55,Tabela_Atividades!$A:$G,2,FALSE))</f>
        <v/>
      </c>
      <c r="E55" s="7">
        <f>IF(C55="","",VLOOKUP(C55,Tabela_Atividades!$A:$G,3,FALSE))</f>
        <v/>
      </c>
      <c r="F55" s="7" t="n"/>
      <c r="G55" s="7" t="n"/>
      <c r="H55" s="7" t="n"/>
      <c r="I55" s="7">
        <f>IF(C55="","",VLOOKUP(C55,Tabela_Atividades!$A:$G,4,FALSE))</f>
        <v/>
      </c>
      <c r="J55" s="7">
        <f>IF(C55="","",IF(E55="POR_OCORRENCIA",F55*I55,IF(E55="POR_JOVEM",G55*I55,IF(E55="NIVEL_5_10_15",IF(H55="Regular",5,IF(H55="Bom",10,IF(H55="Ótimo",15,0))),IF(E55="PONTOS_DIRETO",F55,0)))))</f>
        <v/>
      </c>
      <c r="K55" s="6" t="n"/>
    </row>
    <row r="56">
      <c r="A56" s="7" t="n"/>
      <c r="B56" s="7">
        <f>IF(A56="","",TEXT(A56,"mmm/aaaa"))</f>
        <v/>
      </c>
      <c r="C56" s="6" t="n"/>
      <c r="D56" s="7">
        <f>IF(C56="","",VLOOKUP(C56,Tabela_Atividades!$A:$G,2,FALSE))</f>
        <v/>
      </c>
      <c r="E56" s="7">
        <f>IF(C56="","",VLOOKUP(C56,Tabela_Atividades!$A:$G,3,FALSE))</f>
        <v/>
      </c>
      <c r="F56" s="7" t="n"/>
      <c r="G56" s="7" t="n"/>
      <c r="H56" s="7" t="n"/>
      <c r="I56" s="7">
        <f>IF(C56="","",VLOOKUP(C56,Tabela_Atividades!$A:$G,4,FALSE))</f>
        <v/>
      </c>
      <c r="J56" s="7">
        <f>IF(C56="","",IF(E56="POR_OCORRENCIA",F56*I56,IF(E56="POR_JOVEM",G56*I56,IF(E56="NIVEL_5_10_15",IF(H56="Regular",5,IF(H56="Bom",10,IF(H56="Ótimo",15,0))),IF(E56="PONTOS_DIRETO",F56,0)))))</f>
        <v/>
      </c>
      <c r="K56" s="6" t="n"/>
    </row>
    <row r="57">
      <c r="A57" s="7" t="n"/>
      <c r="B57" s="7">
        <f>IF(A57="","",TEXT(A57,"mmm/aaaa"))</f>
        <v/>
      </c>
      <c r="C57" s="6" t="n"/>
      <c r="D57" s="7">
        <f>IF(C57="","",VLOOKUP(C57,Tabela_Atividades!$A:$G,2,FALSE))</f>
        <v/>
      </c>
      <c r="E57" s="7">
        <f>IF(C57="","",VLOOKUP(C57,Tabela_Atividades!$A:$G,3,FALSE))</f>
        <v/>
      </c>
      <c r="F57" s="7" t="n"/>
      <c r="G57" s="7" t="n"/>
      <c r="H57" s="7" t="n"/>
      <c r="I57" s="7">
        <f>IF(C57="","",VLOOKUP(C57,Tabela_Atividades!$A:$G,4,FALSE))</f>
        <v/>
      </c>
      <c r="J57" s="7">
        <f>IF(C57="","",IF(E57="POR_OCORRENCIA",F57*I57,IF(E57="POR_JOVEM",G57*I57,IF(E57="NIVEL_5_10_15",IF(H57="Regular",5,IF(H57="Bom",10,IF(H57="Ótimo",15,0))),IF(E57="PONTOS_DIRETO",F57,0)))))</f>
        <v/>
      </c>
      <c r="K57" s="6" t="n"/>
    </row>
    <row r="58">
      <c r="A58" s="7" t="n"/>
      <c r="B58" s="7">
        <f>IF(A58="","",TEXT(A58,"mmm/aaaa"))</f>
        <v/>
      </c>
      <c r="C58" s="6" t="n"/>
      <c r="D58" s="7">
        <f>IF(C58="","",VLOOKUP(C58,Tabela_Atividades!$A:$G,2,FALSE))</f>
        <v/>
      </c>
      <c r="E58" s="7">
        <f>IF(C58="","",VLOOKUP(C58,Tabela_Atividades!$A:$G,3,FALSE))</f>
        <v/>
      </c>
      <c r="F58" s="7" t="n"/>
      <c r="G58" s="7" t="n"/>
      <c r="H58" s="7" t="n"/>
      <c r="I58" s="7">
        <f>IF(C58="","",VLOOKUP(C58,Tabela_Atividades!$A:$G,4,FALSE))</f>
        <v/>
      </c>
      <c r="J58" s="7">
        <f>IF(C58="","",IF(E58="POR_OCORRENCIA",F58*I58,IF(E58="POR_JOVEM",G58*I58,IF(E58="NIVEL_5_10_15",IF(H58="Regular",5,IF(H58="Bom",10,IF(H58="Ótimo",15,0))),IF(E58="PONTOS_DIRETO",F58,0)))))</f>
        <v/>
      </c>
      <c r="K58" s="6" t="n"/>
    </row>
    <row r="59">
      <c r="A59" s="7" t="n"/>
      <c r="B59" s="7">
        <f>IF(A59="","",TEXT(A59,"mmm/aaaa"))</f>
        <v/>
      </c>
      <c r="C59" s="6" t="n"/>
      <c r="D59" s="7">
        <f>IF(C59="","",VLOOKUP(C59,Tabela_Atividades!$A:$G,2,FALSE))</f>
        <v/>
      </c>
      <c r="E59" s="7">
        <f>IF(C59="","",VLOOKUP(C59,Tabela_Atividades!$A:$G,3,FALSE))</f>
        <v/>
      </c>
      <c r="F59" s="7" t="n"/>
      <c r="G59" s="7" t="n"/>
      <c r="H59" s="7" t="n"/>
      <c r="I59" s="7">
        <f>IF(C59="","",VLOOKUP(C59,Tabela_Atividades!$A:$G,4,FALSE))</f>
        <v/>
      </c>
      <c r="J59" s="7">
        <f>IF(C59="","",IF(E59="POR_OCORRENCIA",F59*I59,IF(E59="POR_JOVEM",G59*I59,IF(E59="NIVEL_5_10_15",IF(H59="Regular",5,IF(H59="Bom",10,IF(H59="Ótimo",15,0))),IF(E59="PONTOS_DIRETO",F59,0)))))</f>
        <v/>
      </c>
      <c r="K59" s="6" t="n"/>
    </row>
    <row r="60">
      <c r="A60" s="7" t="n"/>
      <c r="B60" s="7">
        <f>IF(A60="","",TEXT(A60,"mmm/aaaa"))</f>
        <v/>
      </c>
      <c r="C60" s="6" t="n"/>
      <c r="D60" s="7">
        <f>IF(C60="","",VLOOKUP(C60,Tabela_Atividades!$A:$G,2,FALSE))</f>
        <v/>
      </c>
      <c r="E60" s="7">
        <f>IF(C60="","",VLOOKUP(C60,Tabela_Atividades!$A:$G,3,FALSE))</f>
        <v/>
      </c>
      <c r="F60" s="7" t="n"/>
      <c r="G60" s="7" t="n"/>
      <c r="H60" s="7" t="n"/>
      <c r="I60" s="7">
        <f>IF(C60="","",VLOOKUP(C60,Tabela_Atividades!$A:$G,4,FALSE))</f>
        <v/>
      </c>
      <c r="J60" s="7">
        <f>IF(C60="","",IF(E60="POR_OCORRENCIA",F60*I60,IF(E60="POR_JOVEM",G60*I60,IF(E60="NIVEL_5_10_15",IF(H60="Regular",5,IF(H60="Bom",10,IF(H60="Ótimo",15,0))),IF(E60="PONTOS_DIRETO",F60,0)))))</f>
        <v/>
      </c>
      <c r="K60" s="6" t="n"/>
    </row>
    <row r="61">
      <c r="A61" s="7" t="n"/>
      <c r="B61" s="7">
        <f>IF(A61="","",TEXT(A61,"mmm/aaaa"))</f>
        <v/>
      </c>
      <c r="C61" s="6" t="n"/>
      <c r="D61" s="7">
        <f>IF(C61="","",VLOOKUP(C61,Tabela_Atividades!$A:$G,2,FALSE))</f>
        <v/>
      </c>
      <c r="E61" s="7">
        <f>IF(C61="","",VLOOKUP(C61,Tabela_Atividades!$A:$G,3,FALSE))</f>
        <v/>
      </c>
      <c r="F61" s="7" t="n"/>
      <c r="G61" s="7" t="n"/>
      <c r="H61" s="7" t="n"/>
      <c r="I61" s="7">
        <f>IF(C61="","",VLOOKUP(C61,Tabela_Atividades!$A:$G,4,FALSE))</f>
        <v/>
      </c>
      <c r="J61" s="7">
        <f>IF(C61="","",IF(E61="POR_OCORRENCIA",F61*I61,IF(E61="POR_JOVEM",G61*I61,IF(E61="NIVEL_5_10_15",IF(H61="Regular",5,IF(H61="Bom",10,IF(H61="Ótimo",15,0))),IF(E61="PONTOS_DIRETO",F61,0)))))</f>
        <v/>
      </c>
      <c r="K61" s="6" t="n"/>
    </row>
    <row r="62">
      <c r="A62" s="7" t="n"/>
      <c r="B62" s="7">
        <f>IF(A62="","",TEXT(A62,"mmm/aaaa"))</f>
        <v/>
      </c>
      <c r="C62" s="6" t="n"/>
      <c r="D62" s="7">
        <f>IF(C62="","",VLOOKUP(C62,Tabela_Atividades!$A:$G,2,FALSE))</f>
        <v/>
      </c>
      <c r="E62" s="7">
        <f>IF(C62="","",VLOOKUP(C62,Tabela_Atividades!$A:$G,3,FALSE))</f>
        <v/>
      </c>
      <c r="F62" s="7" t="n"/>
      <c r="G62" s="7" t="n"/>
      <c r="H62" s="7" t="n"/>
      <c r="I62" s="7">
        <f>IF(C62="","",VLOOKUP(C62,Tabela_Atividades!$A:$G,4,FALSE))</f>
        <v/>
      </c>
      <c r="J62" s="7">
        <f>IF(C62="","",IF(E62="POR_OCORRENCIA",F62*I62,IF(E62="POR_JOVEM",G62*I62,IF(E62="NIVEL_5_10_15",IF(H62="Regular",5,IF(H62="Bom",10,IF(H62="Ótimo",15,0))),IF(E62="PONTOS_DIRETO",F62,0)))))</f>
        <v/>
      </c>
      <c r="K62" s="6" t="n"/>
    </row>
    <row r="63">
      <c r="A63" s="7" t="n"/>
      <c r="B63" s="7">
        <f>IF(A63="","",TEXT(A63,"mmm/aaaa"))</f>
        <v/>
      </c>
      <c r="C63" s="6" t="n"/>
      <c r="D63" s="7">
        <f>IF(C63="","",VLOOKUP(C63,Tabela_Atividades!$A:$G,2,FALSE))</f>
        <v/>
      </c>
      <c r="E63" s="7">
        <f>IF(C63="","",VLOOKUP(C63,Tabela_Atividades!$A:$G,3,FALSE))</f>
        <v/>
      </c>
      <c r="F63" s="7" t="n"/>
      <c r="G63" s="7" t="n"/>
      <c r="H63" s="7" t="n"/>
      <c r="I63" s="7">
        <f>IF(C63="","",VLOOKUP(C63,Tabela_Atividades!$A:$G,4,FALSE))</f>
        <v/>
      </c>
      <c r="J63" s="7">
        <f>IF(C63="","",IF(E63="POR_OCORRENCIA",F63*I63,IF(E63="POR_JOVEM",G63*I63,IF(E63="NIVEL_5_10_15",IF(H63="Regular",5,IF(H63="Bom",10,IF(H63="Ótimo",15,0))),IF(E63="PONTOS_DIRETO",F63,0)))))</f>
        <v/>
      </c>
      <c r="K63" s="6" t="n"/>
    </row>
    <row r="64">
      <c r="A64" s="7" t="n"/>
      <c r="B64" s="7">
        <f>IF(A64="","",TEXT(A64,"mmm/aaaa"))</f>
        <v/>
      </c>
      <c r="C64" s="6" t="n"/>
      <c r="D64" s="7">
        <f>IF(C64="","",VLOOKUP(C64,Tabela_Atividades!$A:$G,2,FALSE))</f>
        <v/>
      </c>
      <c r="E64" s="7">
        <f>IF(C64="","",VLOOKUP(C64,Tabela_Atividades!$A:$G,3,FALSE))</f>
        <v/>
      </c>
      <c r="F64" s="7" t="n"/>
      <c r="G64" s="7" t="n"/>
      <c r="H64" s="7" t="n"/>
      <c r="I64" s="7">
        <f>IF(C64="","",VLOOKUP(C64,Tabela_Atividades!$A:$G,4,FALSE))</f>
        <v/>
      </c>
      <c r="J64" s="7">
        <f>IF(C64="","",IF(E64="POR_OCORRENCIA",F64*I64,IF(E64="POR_JOVEM",G64*I64,IF(E64="NIVEL_5_10_15",IF(H64="Regular",5,IF(H64="Bom",10,IF(H64="Ótimo",15,0))),IF(E64="PONTOS_DIRETO",F64,0)))))</f>
        <v/>
      </c>
      <c r="K64" s="6" t="n"/>
    </row>
    <row r="65">
      <c r="A65" s="7" t="n"/>
      <c r="B65" s="7">
        <f>IF(A65="","",TEXT(A65,"mmm/aaaa"))</f>
        <v/>
      </c>
      <c r="C65" s="6" t="n"/>
      <c r="D65" s="7">
        <f>IF(C65="","",VLOOKUP(C65,Tabela_Atividades!$A:$G,2,FALSE))</f>
        <v/>
      </c>
      <c r="E65" s="7">
        <f>IF(C65="","",VLOOKUP(C65,Tabela_Atividades!$A:$G,3,FALSE))</f>
        <v/>
      </c>
      <c r="F65" s="7" t="n"/>
      <c r="G65" s="7" t="n"/>
      <c r="H65" s="7" t="n"/>
      <c r="I65" s="7">
        <f>IF(C65="","",VLOOKUP(C65,Tabela_Atividades!$A:$G,4,FALSE))</f>
        <v/>
      </c>
      <c r="J65" s="7">
        <f>IF(C65="","",IF(E65="POR_OCORRENCIA",F65*I65,IF(E65="POR_JOVEM",G65*I65,IF(E65="NIVEL_5_10_15",IF(H65="Regular",5,IF(H65="Bom",10,IF(H65="Ótimo",15,0))),IF(E65="PONTOS_DIRETO",F65,0)))))</f>
        <v/>
      </c>
      <c r="K65" s="6" t="n"/>
    </row>
    <row r="66">
      <c r="A66" s="7" t="n"/>
      <c r="B66" s="7">
        <f>IF(A66="","",TEXT(A66,"mmm/aaaa"))</f>
        <v/>
      </c>
      <c r="C66" s="6" t="n"/>
      <c r="D66" s="7">
        <f>IF(C66="","",VLOOKUP(C66,Tabela_Atividades!$A:$G,2,FALSE))</f>
        <v/>
      </c>
      <c r="E66" s="7">
        <f>IF(C66="","",VLOOKUP(C66,Tabela_Atividades!$A:$G,3,FALSE))</f>
        <v/>
      </c>
      <c r="F66" s="7" t="n"/>
      <c r="G66" s="7" t="n"/>
      <c r="H66" s="7" t="n"/>
      <c r="I66" s="7">
        <f>IF(C66="","",VLOOKUP(C66,Tabela_Atividades!$A:$G,4,FALSE))</f>
        <v/>
      </c>
      <c r="J66" s="7">
        <f>IF(C66="","",IF(E66="POR_OCORRENCIA",F66*I66,IF(E66="POR_JOVEM",G66*I66,IF(E66="NIVEL_5_10_15",IF(H66="Regular",5,IF(H66="Bom",10,IF(H66="Ótimo",15,0))),IF(E66="PONTOS_DIRETO",F66,0)))))</f>
        <v/>
      </c>
      <c r="K66" s="6" t="n"/>
    </row>
    <row r="67">
      <c r="A67" s="7" t="n"/>
      <c r="B67" s="7">
        <f>IF(A67="","",TEXT(A67,"mmm/aaaa"))</f>
        <v/>
      </c>
      <c r="C67" s="6" t="n"/>
      <c r="D67" s="7">
        <f>IF(C67="","",VLOOKUP(C67,Tabela_Atividades!$A:$G,2,FALSE))</f>
        <v/>
      </c>
      <c r="E67" s="7">
        <f>IF(C67="","",VLOOKUP(C67,Tabela_Atividades!$A:$G,3,FALSE))</f>
        <v/>
      </c>
      <c r="F67" s="7" t="n"/>
      <c r="G67" s="7" t="n"/>
      <c r="H67" s="7" t="n"/>
      <c r="I67" s="7">
        <f>IF(C67="","",VLOOKUP(C67,Tabela_Atividades!$A:$G,4,FALSE))</f>
        <v/>
      </c>
      <c r="J67" s="7">
        <f>IF(C67="","",IF(E67="POR_OCORRENCIA",F67*I67,IF(E67="POR_JOVEM",G67*I67,IF(E67="NIVEL_5_10_15",IF(H67="Regular",5,IF(H67="Bom",10,IF(H67="Ótimo",15,0))),IF(E67="PONTOS_DIRETO",F67,0)))))</f>
        <v/>
      </c>
      <c r="K67" s="6" t="n"/>
    </row>
    <row r="68">
      <c r="A68" s="7" t="n"/>
      <c r="B68" s="7">
        <f>IF(A68="","",TEXT(A68,"mmm/aaaa"))</f>
        <v/>
      </c>
      <c r="C68" s="6" t="n"/>
      <c r="D68" s="7">
        <f>IF(C68="","",VLOOKUP(C68,Tabela_Atividades!$A:$G,2,FALSE))</f>
        <v/>
      </c>
      <c r="E68" s="7">
        <f>IF(C68="","",VLOOKUP(C68,Tabela_Atividades!$A:$G,3,FALSE))</f>
        <v/>
      </c>
      <c r="F68" s="7" t="n"/>
      <c r="G68" s="7" t="n"/>
      <c r="H68" s="7" t="n"/>
      <c r="I68" s="7">
        <f>IF(C68="","",VLOOKUP(C68,Tabela_Atividades!$A:$G,4,FALSE))</f>
        <v/>
      </c>
      <c r="J68" s="7">
        <f>IF(C68="","",IF(E68="POR_OCORRENCIA",F68*I68,IF(E68="POR_JOVEM",G68*I68,IF(E68="NIVEL_5_10_15",IF(H68="Regular",5,IF(H68="Bom",10,IF(H68="Ótimo",15,0))),IF(E68="PONTOS_DIRETO",F68,0)))))</f>
        <v/>
      </c>
      <c r="K68" s="6" t="n"/>
    </row>
    <row r="69">
      <c r="A69" s="7" t="n"/>
      <c r="B69" s="7">
        <f>IF(A69="","",TEXT(A69,"mmm/aaaa"))</f>
        <v/>
      </c>
      <c r="C69" s="6" t="n"/>
      <c r="D69" s="7">
        <f>IF(C69="","",VLOOKUP(C69,Tabela_Atividades!$A:$G,2,FALSE))</f>
        <v/>
      </c>
      <c r="E69" s="7">
        <f>IF(C69="","",VLOOKUP(C69,Tabela_Atividades!$A:$G,3,FALSE))</f>
        <v/>
      </c>
      <c r="F69" s="7" t="n"/>
      <c r="G69" s="7" t="n"/>
      <c r="H69" s="7" t="n"/>
      <c r="I69" s="7">
        <f>IF(C69="","",VLOOKUP(C69,Tabela_Atividades!$A:$G,4,FALSE))</f>
        <v/>
      </c>
      <c r="J69" s="7">
        <f>IF(C69="","",IF(E69="POR_OCORRENCIA",F69*I69,IF(E69="POR_JOVEM",G69*I69,IF(E69="NIVEL_5_10_15",IF(H69="Regular",5,IF(H69="Bom",10,IF(H69="Ótimo",15,0))),IF(E69="PONTOS_DIRETO",F69,0)))))</f>
        <v/>
      </c>
      <c r="K69" s="6" t="n"/>
    </row>
    <row r="70">
      <c r="A70" s="7" t="n"/>
      <c r="B70" s="7">
        <f>IF(A70="","",TEXT(A70,"mmm/aaaa"))</f>
        <v/>
      </c>
      <c r="C70" s="6" t="n"/>
      <c r="D70" s="7">
        <f>IF(C70="","",VLOOKUP(C70,Tabela_Atividades!$A:$G,2,FALSE))</f>
        <v/>
      </c>
      <c r="E70" s="7">
        <f>IF(C70="","",VLOOKUP(C70,Tabela_Atividades!$A:$G,3,FALSE))</f>
        <v/>
      </c>
      <c r="F70" s="7" t="n"/>
      <c r="G70" s="7" t="n"/>
      <c r="H70" s="7" t="n"/>
      <c r="I70" s="7">
        <f>IF(C70="","",VLOOKUP(C70,Tabela_Atividades!$A:$G,4,FALSE))</f>
        <v/>
      </c>
      <c r="J70" s="7">
        <f>IF(C70="","",IF(E70="POR_OCORRENCIA",F70*I70,IF(E70="POR_JOVEM",G70*I70,IF(E70="NIVEL_5_10_15",IF(H70="Regular",5,IF(H70="Bom",10,IF(H70="Ótimo",15,0))),IF(E70="PONTOS_DIRETO",F70,0)))))</f>
        <v/>
      </c>
      <c r="K70" s="6" t="n"/>
    </row>
    <row r="71">
      <c r="A71" s="7" t="n"/>
      <c r="B71" s="7">
        <f>IF(A71="","",TEXT(A71,"mmm/aaaa"))</f>
        <v/>
      </c>
      <c r="C71" s="6" t="n"/>
      <c r="D71" s="7">
        <f>IF(C71="","",VLOOKUP(C71,Tabela_Atividades!$A:$G,2,FALSE))</f>
        <v/>
      </c>
      <c r="E71" s="7">
        <f>IF(C71="","",VLOOKUP(C71,Tabela_Atividades!$A:$G,3,FALSE))</f>
        <v/>
      </c>
      <c r="F71" s="7" t="n"/>
      <c r="G71" s="7" t="n"/>
      <c r="H71" s="7" t="n"/>
      <c r="I71" s="7">
        <f>IF(C71="","",VLOOKUP(C71,Tabela_Atividades!$A:$G,4,FALSE))</f>
        <v/>
      </c>
      <c r="J71" s="7">
        <f>IF(C71="","",IF(E71="POR_OCORRENCIA",F71*I71,IF(E71="POR_JOVEM",G71*I71,IF(E71="NIVEL_5_10_15",IF(H71="Regular",5,IF(H71="Bom",10,IF(H71="Ótimo",15,0))),IF(E71="PONTOS_DIRETO",F71,0)))))</f>
        <v/>
      </c>
      <c r="K71" s="6" t="n"/>
    </row>
    <row r="72">
      <c r="A72" s="7" t="n"/>
      <c r="B72" s="7">
        <f>IF(A72="","",TEXT(A72,"mmm/aaaa"))</f>
        <v/>
      </c>
      <c r="C72" s="6" t="n"/>
      <c r="D72" s="7">
        <f>IF(C72="","",VLOOKUP(C72,Tabela_Atividades!$A:$G,2,FALSE))</f>
        <v/>
      </c>
      <c r="E72" s="7">
        <f>IF(C72="","",VLOOKUP(C72,Tabela_Atividades!$A:$G,3,FALSE))</f>
        <v/>
      </c>
      <c r="F72" s="7" t="n"/>
      <c r="G72" s="7" t="n"/>
      <c r="H72" s="7" t="n"/>
      <c r="I72" s="7">
        <f>IF(C72="","",VLOOKUP(C72,Tabela_Atividades!$A:$G,4,FALSE))</f>
        <v/>
      </c>
      <c r="J72" s="7">
        <f>IF(C72="","",IF(E72="POR_OCORRENCIA",F72*I72,IF(E72="POR_JOVEM",G72*I72,IF(E72="NIVEL_5_10_15",IF(H72="Regular",5,IF(H72="Bom",10,IF(H72="Ótimo",15,0))),IF(E72="PONTOS_DIRETO",F72,0)))))</f>
        <v/>
      </c>
      <c r="K72" s="6" t="n"/>
    </row>
    <row r="73">
      <c r="A73" s="7" t="n"/>
      <c r="B73" s="7">
        <f>IF(A73="","",TEXT(A73,"mmm/aaaa"))</f>
        <v/>
      </c>
      <c r="C73" s="6" t="n"/>
      <c r="D73" s="7">
        <f>IF(C73="","",VLOOKUP(C73,Tabela_Atividades!$A:$G,2,FALSE))</f>
        <v/>
      </c>
      <c r="E73" s="7">
        <f>IF(C73="","",VLOOKUP(C73,Tabela_Atividades!$A:$G,3,FALSE))</f>
        <v/>
      </c>
      <c r="F73" s="7" t="n"/>
      <c r="G73" s="7" t="n"/>
      <c r="H73" s="7" t="n"/>
      <c r="I73" s="7">
        <f>IF(C73="","",VLOOKUP(C73,Tabela_Atividades!$A:$G,4,FALSE))</f>
        <v/>
      </c>
      <c r="J73" s="7">
        <f>IF(C73="","",IF(E73="POR_OCORRENCIA",F73*I73,IF(E73="POR_JOVEM",G73*I73,IF(E73="NIVEL_5_10_15",IF(H73="Regular",5,IF(H73="Bom",10,IF(H73="Ótimo",15,0))),IF(E73="PONTOS_DIRETO",F73,0)))))</f>
        <v/>
      </c>
      <c r="K73" s="6" t="n"/>
    </row>
    <row r="74">
      <c r="A74" s="7" t="n"/>
      <c r="B74" s="7">
        <f>IF(A74="","",TEXT(A74,"mmm/aaaa"))</f>
        <v/>
      </c>
      <c r="C74" s="6" t="n"/>
      <c r="D74" s="7">
        <f>IF(C74="","",VLOOKUP(C74,Tabela_Atividades!$A:$G,2,FALSE))</f>
        <v/>
      </c>
      <c r="E74" s="7">
        <f>IF(C74="","",VLOOKUP(C74,Tabela_Atividades!$A:$G,3,FALSE))</f>
        <v/>
      </c>
      <c r="F74" s="7" t="n"/>
      <c r="G74" s="7" t="n"/>
      <c r="H74" s="7" t="n"/>
      <c r="I74" s="7">
        <f>IF(C74="","",VLOOKUP(C74,Tabela_Atividades!$A:$G,4,FALSE))</f>
        <v/>
      </c>
      <c r="J74" s="7">
        <f>IF(C74="","",IF(E74="POR_OCORRENCIA",F74*I74,IF(E74="POR_JOVEM",G74*I74,IF(E74="NIVEL_5_10_15",IF(H74="Regular",5,IF(H74="Bom",10,IF(H74="Ótimo",15,0))),IF(E74="PONTOS_DIRETO",F74,0)))))</f>
        <v/>
      </c>
      <c r="K74" s="6" t="n"/>
    </row>
    <row r="75">
      <c r="A75" s="7" t="n"/>
      <c r="B75" s="7">
        <f>IF(A75="","",TEXT(A75,"mmm/aaaa"))</f>
        <v/>
      </c>
      <c r="C75" s="6" t="n"/>
      <c r="D75" s="7">
        <f>IF(C75="","",VLOOKUP(C75,Tabela_Atividades!$A:$G,2,FALSE))</f>
        <v/>
      </c>
      <c r="E75" s="7">
        <f>IF(C75="","",VLOOKUP(C75,Tabela_Atividades!$A:$G,3,FALSE))</f>
        <v/>
      </c>
      <c r="F75" s="7" t="n"/>
      <c r="G75" s="7" t="n"/>
      <c r="H75" s="7" t="n"/>
      <c r="I75" s="7">
        <f>IF(C75="","",VLOOKUP(C75,Tabela_Atividades!$A:$G,4,FALSE))</f>
        <v/>
      </c>
      <c r="J75" s="7">
        <f>IF(C75="","",IF(E75="POR_OCORRENCIA",F75*I75,IF(E75="POR_JOVEM",G75*I75,IF(E75="NIVEL_5_10_15",IF(H75="Regular",5,IF(H75="Bom",10,IF(H75="Ótimo",15,0))),IF(E75="PONTOS_DIRETO",F75,0)))))</f>
        <v/>
      </c>
      <c r="K75" s="6" t="n"/>
    </row>
    <row r="76">
      <c r="A76" s="7" t="n"/>
      <c r="B76" s="7">
        <f>IF(A76="","",TEXT(A76,"mmm/aaaa"))</f>
        <v/>
      </c>
      <c r="C76" s="6" t="n"/>
      <c r="D76" s="7">
        <f>IF(C76="","",VLOOKUP(C76,Tabela_Atividades!$A:$G,2,FALSE))</f>
        <v/>
      </c>
      <c r="E76" s="7">
        <f>IF(C76="","",VLOOKUP(C76,Tabela_Atividades!$A:$G,3,FALSE))</f>
        <v/>
      </c>
      <c r="F76" s="7" t="n"/>
      <c r="G76" s="7" t="n"/>
      <c r="H76" s="7" t="n"/>
      <c r="I76" s="7">
        <f>IF(C76="","",VLOOKUP(C76,Tabela_Atividades!$A:$G,4,FALSE))</f>
        <v/>
      </c>
      <c r="J76" s="7">
        <f>IF(C76="","",IF(E76="POR_OCORRENCIA",F76*I76,IF(E76="POR_JOVEM",G76*I76,IF(E76="NIVEL_5_10_15",IF(H76="Regular",5,IF(H76="Bom",10,IF(H76="Ótimo",15,0))),IF(E76="PONTOS_DIRETO",F76,0)))))</f>
        <v/>
      </c>
      <c r="K76" s="6" t="n"/>
    </row>
    <row r="77">
      <c r="A77" s="7" t="n"/>
      <c r="B77" s="7">
        <f>IF(A77="","",TEXT(A77,"mmm/aaaa"))</f>
        <v/>
      </c>
      <c r="C77" s="6" t="n"/>
      <c r="D77" s="7">
        <f>IF(C77="","",VLOOKUP(C77,Tabela_Atividades!$A:$G,2,FALSE))</f>
        <v/>
      </c>
      <c r="E77" s="7">
        <f>IF(C77="","",VLOOKUP(C77,Tabela_Atividades!$A:$G,3,FALSE))</f>
        <v/>
      </c>
      <c r="F77" s="7" t="n"/>
      <c r="G77" s="7" t="n"/>
      <c r="H77" s="7" t="n"/>
      <c r="I77" s="7">
        <f>IF(C77="","",VLOOKUP(C77,Tabela_Atividades!$A:$G,4,FALSE))</f>
        <v/>
      </c>
      <c r="J77" s="7">
        <f>IF(C77="","",IF(E77="POR_OCORRENCIA",F77*I77,IF(E77="POR_JOVEM",G77*I77,IF(E77="NIVEL_5_10_15",IF(H77="Regular",5,IF(H77="Bom",10,IF(H77="Ótimo",15,0))),IF(E77="PONTOS_DIRETO",F77,0)))))</f>
        <v/>
      </c>
      <c r="K77" s="6" t="n"/>
    </row>
    <row r="78">
      <c r="A78" s="7" t="n"/>
      <c r="B78" s="7">
        <f>IF(A78="","",TEXT(A78,"mmm/aaaa"))</f>
        <v/>
      </c>
      <c r="C78" s="6" t="n"/>
      <c r="D78" s="7">
        <f>IF(C78="","",VLOOKUP(C78,Tabela_Atividades!$A:$G,2,FALSE))</f>
        <v/>
      </c>
      <c r="E78" s="7">
        <f>IF(C78="","",VLOOKUP(C78,Tabela_Atividades!$A:$G,3,FALSE))</f>
        <v/>
      </c>
      <c r="F78" s="7" t="n"/>
      <c r="G78" s="7" t="n"/>
      <c r="H78" s="7" t="n"/>
      <c r="I78" s="7">
        <f>IF(C78="","",VLOOKUP(C78,Tabela_Atividades!$A:$G,4,FALSE))</f>
        <v/>
      </c>
      <c r="J78" s="7">
        <f>IF(C78="","",IF(E78="POR_OCORRENCIA",F78*I78,IF(E78="POR_JOVEM",G78*I78,IF(E78="NIVEL_5_10_15",IF(H78="Regular",5,IF(H78="Bom",10,IF(H78="Ótimo",15,0))),IF(E78="PONTOS_DIRETO",F78,0)))))</f>
        <v/>
      </c>
      <c r="K78" s="6" t="n"/>
    </row>
    <row r="79">
      <c r="A79" s="7" t="n"/>
      <c r="B79" s="7">
        <f>IF(A79="","",TEXT(A79,"mmm/aaaa"))</f>
        <v/>
      </c>
      <c r="C79" s="6" t="n"/>
      <c r="D79" s="7">
        <f>IF(C79="","",VLOOKUP(C79,Tabela_Atividades!$A:$G,2,FALSE))</f>
        <v/>
      </c>
      <c r="E79" s="7">
        <f>IF(C79="","",VLOOKUP(C79,Tabela_Atividades!$A:$G,3,FALSE))</f>
        <v/>
      </c>
      <c r="F79" s="7" t="n"/>
      <c r="G79" s="7" t="n"/>
      <c r="H79" s="7" t="n"/>
      <c r="I79" s="7">
        <f>IF(C79="","",VLOOKUP(C79,Tabela_Atividades!$A:$G,4,FALSE))</f>
        <v/>
      </c>
      <c r="J79" s="7">
        <f>IF(C79="","",IF(E79="POR_OCORRENCIA",F79*I79,IF(E79="POR_JOVEM",G79*I79,IF(E79="NIVEL_5_10_15",IF(H79="Regular",5,IF(H79="Bom",10,IF(H79="Ótimo",15,0))),IF(E79="PONTOS_DIRETO",F79,0)))))</f>
        <v/>
      </c>
      <c r="K79" s="6" t="n"/>
    </row>
    <row r="80">
      <c r="A80" s="7" t="n"/>
      <c r="B80" s="7">
        <f>IF(A80="","",TEXT(A80,"mmm/aaaa"))</f>
        <v/>
      </c>
      <c r="C80" s="6" t="n"/>
      <c r="D80" s="7">
        <f>IF(C80="","",VLOOKUP(C80,Tabela_Atividades!$A:$G,2,FALSE))</f>
        <v/>
      </c>
      <c r="E80" s="7">
        <f>IF(C80="","",VLOOKUP(C80,Tabela_Atividades!$A:$G,3,FALSE))</f>
        <v/>
      </c>
      <c r="F80" s="7" t="n"/>
      <c r="G80" s="7" t="n"/>
      <c r="H80" s="7" t="n"/>
      <c r="I80" s="7">
        <f>IF(C80="","",VLOOKUP(C80,Tabela_Atividades!$A:$G,4,FALSE))</f>
        <v/>
      </c>
      <c r="J80" s="7">
        <f>IF(C80="","",IF(E80="POR_OCORRENCIA",F80*I80,IF(E80="POR_JOVEM",G80*I80,IF(E80="NIVEL_5_10_15",IF(H80="Regular",5,IF(H80="Bom",10,IF(H80="Ótimo",15,0))),IF(E80="PONTOS_DIRETO",F80,0)))))</f>
        <v/>
      </c>
      <c r="K80" s="6" t="n"/>
    </row>
    <row r="81">
      <c r="A81" s="7" t="n"/>
      <c r="B81" s="7">
        <f>IF(A81="","",TEXT(A81,"mmm/aaaa"))</f>
        <v/>
      </c>
      <c r="C81" s="6" t="n"/>
      <c r="D81" s="7">
        <f>IF(C81="","",VLOOKUP(C81,Tabela_Atividades!$A:$G,2,FALSE))</f>
        <v/>
      </c>
      <c r="E81" s="7">
        <f>IF(C81="","",VLOOKUP(C81,Tabela_Atividades!$A:$G,3,FALSE))</f>
        <v/>
      </c>
      <c r="F81" s="7" t="n"/>
      <c r="G81" s="7" t="n"/>
      <c r="H81" s="7" t="n"/>
      <c r="I81" s="7">
        <f>IF(C81="","",VLOOKUP(C81,Tabela_Atividades!$A:$G,4,FALSE))</f>
        <v/>
      </c>
      <c r="J81" s="7">
        <f>IF(C81="","",IF(E81="POR_OCORRENCIA",F81*I81,IF(E81="POR_JOVEM",G81*I81,IF(E81="NIVEL_5_10_15",IF(H81="Regular",5,IF(H81="Bom",10,IF(H81="Ótimo",15,0))),IF(E81="PONTOS_DIRETO",F81,0)))))</f>
        <v/>
      </c>
      <c r="K81" s="6" t="n"/>
    </row>
    <row r="82">
      <c r="A82" s="7" t="n"/>
      <c r="B82" s="7">
        <f>IF(A82="","",TEXT(A82,"mmm/aaaa"))</f>
        <v/>
      </c>
      <c r="C82" s="6" t="n"/>
      <c r="D82" s="7">
        <f>IF(C82="","",VLOOKUP(C82,Tabela_Atividades!$A:$G,2,FALSE))</f>
        <v/>
      </c>
      <c r="E82" s="7">
        <f>IF(C82="","",VLOOKUP(C82,Tabela_Atividades!$A:$G,3,FALSE))</f>
        <v/>
      </c>
      <c r="F82" s="7" t="n"/>
      <c r="G82" s="7" t="n"/>
      <c r="H82" s="7" t="n"/>
      <c r="I82" s="7">
        <f>IF(C82="","",VLOOKUP(C82,Tabela_Atividades!$A:$G,4,FALSE))</f>
        <v/>
      </c>
      <c r="J82" s="7">
        <f>IF(C82="","",IF(E82="POR_OCORRENCIA",F82*I82,IF(E82="POR_JOVEM",G82*I82,IF(E82="NIVEL_5_10_15",IF(H82="Regular",5,IF(H82="Bom",10,IF(H82="Ótimo",15,0))),IF(E82="PONTOS_DIRETO",F82,0)))))</f>
        <v/>
      </c>
      <c r="K82" s="6" t="n"/>
    </row>
    <row r="83">
      <c r="A83" s="7" t="n"/>
      <c r="B83" s="7">
        <f>IF(A83="","",TEXT(A83,"mmm/aaaa"))</f>
        <v/>
      </c>
      <c r="C83" s="6" t="n"/>
      <c r="D83" s="7">
        <f>IF(C83="","",VLOOKUP(C83,Tabela_Atividades!$A:$G,2,FALSE))</f>
        <v/>
      </c>
      <c r="E83" s="7">
        <f>IF(C83="","",VLOOKUP(C83,Tabela_Atividades!$A:$G,3,FALSE))</f>
        <v/>
      </c>
      <c r="F83" s="7" t="n"/>
      <c r="G83" s="7" t="n"/>
      <c r="H83" s="7" t="n"/>
      <c r="I83" s="7">
        <f>IF(C83="","",VLOOKUP(C83,Tabela_Atividades!$A:$G,4,FALSE))</f>
        <v/>
      </c>
      <c r="J83" s="7">
        <f>IF(C83="","",IF(E83="POR_OCORRENCIA",F83*I83,IF(E83="POR_JOVEM",G83*I83,IF(E83="NIVEL_5_10_15",IF(H83="Regular",5,IF(H83="Bom",10,IF(H83="Ótimo",15,0))),IF(E83="PONTOS_DIRETO",F83,0)))))</f>
        <v/>
      </c>
      <c r="K83" s="6" t="n"/>
    </row>
    <row r="84">
      <c r="A84" s="7" t="n"/>
      <c r="B84" s="7">
        <f>IF(A84="","",TEXT(A84,"mmm/aaaa"))</f>
        <v/>
      </c>
      <c r="C84" s="6" t="n"/>
      <c r="D84" s="7">
        <f>IF(C84="","",VLOOKUP(C84,Tabela_Atividades!$A:$G,2,FALSE))</f>
        <v/>
      </c>
      <c r="E84" s="7">
        <f>IF(C84="","",VLOOKUP(C84,Tabela_Atividades!$A:$G,3,FALSE))</f>
        <v/>
      </c>
      <c r="F84" s="7" t="n"/>
      <c r="G84" s="7" t="n"/>
      <c r="H84" s="7" t="n"/>
      <c r="I84" s="7">
        <f>IF(C84="","",VLOOKUP(C84,Tabela_Atividades!$A:$G,4,FALSE))</f>
        <v/>
      </c>
      <c r="J84" s="7">
        <f>IF(C84="","",IF(E84="POR_OCORRENCIA",F84*I84,IF(E84="POR_JOVEM",G84*I84,IF(E84="NIVEL_5_10_15",IF(H84="Regular",5,IF(H84="Bom",10,IF(H84="Ótimo",15,0))),IF(E84="PONTOS_DIRETO",F84,0)))))</f>
        <v/>
      </c>
      <c r="K84" s="6" t="n"/>
    </row>
    <row r="85">
      <c r="A85" s="7" t="n"/>
      <c r="B85" s="7">
        <f>IF(A85="","",TEXT(A85,"mmm/aaaa"))</f>
        <v/>
      </c>
      <c r="C85" s="6" t="n"/>
      <c r="D85" s="7">
        <f>IF(C85="","",VLOOKUP(C85,Tabela_Atividades!$A:$G,2,FALSE))</f>
        <v/>
      </c>
      <c r="E85" s="7">
        <f>IF(C85="","",VLOOKUP(C85,Tabela_Atividades!$A:$G,3,FALSE))</f>
        <v/>
      </c>
      <c r="F85" s="7" t="n"/>
      <c r="G85" s="7" t="n"/>
      <c r="H85" s="7" t="n"/>
      <c r="I85" s="7">
        <f>IF(C85="","",VLOOKUP(C85,Tabela_Atividades!$A:$G,4,FALSE))</f>
        <v/>
      </c>
      <c r="J85" s="7">
        <f>IF(C85="","",IF(E85="POR_OCORRENCIA",F85*I85,IF(E85="POR_JOVEM",G85*I85,IF(E85="NIVEL_5_10_15",IF(H85="Regular",5,IF(H85="Bom",10,IF(H85="Ótimo",15,0))),IF(E85="PONTOS_DIRETO",F85,0)))))</f>
        <v/>
      </c>
      <c r="K85" s="6" t="n"/>
    </row>
    <row r="86">
      <c r="A86" s="7" t="n"/>
      <c r="B86" s="7">
        <f>IF(A86="","",TEXT(A86,"mmm/aaaa"))</f>
        <v/>
      </c>
      <c r="C86" s="6" t="n"/>
      <c r="D86" s="7">
        <f>IF(C86="","",VLOOKUP(C86,Tabela_Atividades!$A:$G,2,FALSE))</f>
        <v/>
      </c>
      <c r="E86" s="7">
        <f>IF(C86="","",VLOOKUP(C86,Tabela_Atividades!$A:$G,3,FALSE))</f>
        <v/>
      </c>
      <c r="F86" s="7" t="n"/>
      <c r="G86" s="7" t="n"/>
      <c r="H86" s="7" t="n"/>
      <c r="I86" s="7">
        <f>IF(C86="","",VLOOKUP(C86,Tabela_Atividades!$A:$G,4,FALSE))</f>
        <v/>
      </c>
      <c r="J86" s="7">
        <f>IF(C86="","",IF(E86="POR_OCORRENCIA",F86*I86,IF(E86="POR_JOVEM",G86*I86,IF(E86="NIVEL_5_10_15",IF(H86="Regular",5,IF(H86="Bom",10,IF(H86="Ótimo",15,0))),IF(E86="PONTOS_DIRETO",F86,0)))))</f>
        <v/>
      </c>
      <c r="K86" s="6" t="n"/>
    </row>
    <row r="87">
      <c r="A87" s="7" t="n"/>
      <c r="B87" s="7">
        <f>IF(A87="","",TEXT(A87,"mmm/aaaa"))</f>
        <v/>
      </c>
      <c r="C87" s="6" t="n"/>
      <c r="D87" s="7">
        <f>IF(C87="","",VLOOKUP(C87,Tabela_Atividades!$A:$G,2,FALSE))</f>
        <v/>
      </c>
      <c r="E87" s="7">
        <f>IF(C87="","",VLOOKUP(C87,Tabela_Atividades!$A:$G,3,FALSE))</f>
        <v/>
      </c>
      <c r="F87" s="7" t="n"/>
      <c r="G87" s="7" t="n"/>
      <c r="H87" s="7" t="n"/>
      <c r="I87" s="7">
        <f>IF(C87="","",VLOOKUP(C87,Tabela_Atividades!$A:$G,4,FALSE))</f>
        <v/>
      </c>
      <c r="J87" s="7">
        <f>IF(C87="","",IF(E87="POR_OCORRENCIA",F87*I87,IF(E87="POR_JOVEM",G87*I87,IF(E87="NIVEL_5_10_15",IF(H87="Regular",5,IF(H87="Bom",10,IF(H87="Ótimo",15,0))),IF(E87="PONTOS_DIRETO",F87,0)))))</f>
        <v/>
      </c>
      <c r="K87" s="6" t="n"/>
    </row>
    <row r="88">
      <c r="A88" s="7" t="n"/>
      <c r="B88" s="7">
        <f>IF(A88="","",TEXT(A88,"mmm/aaaa"))</f>
        <v/>
      </c>
      <c r="C88" s="6" t="n"/>
      <c r="D88" s="7">
        <f>IF(C88="","",VLOOKUP(C88,Tabela_Atividades!$A:$G,2,FALSE))</f>
        <v/>
      </c>
      <c r="E88" s="7">
        <f>IF(C88="","",VLOOKUP(C88,Tabela_Atividades!$A:$G,3,FALSE))</f>
        <v/>
      </c>
      <c r="F88" s="7" t="n"/>
      <c r="G88" s="7" t="n"/>
      <c r="H88" s="7" t="n"/>
      <c r="I88" s="7">
        <f>IF(C88="","",VLOOKUP(C88,Tabela_Atividades!$A:$G,4,FALSE))</f>
        <v/>
      </c>
      <c r="J88" s="7">
        <f>IF(C88="","",IF(E88="POR_OCORRENCIA",F88*I88,IF(E88="POR_JOVEM",G88*I88,IF(E88="NIVEL_5_10_15",IF(H88="Regular",5,IF(H88="Bom",10,IF(H88="Ótimo",15,0))),IF(E88="PONTOS_DIRETO",F88,0)))))</f>
        <v/>
      </c>
      <c r="K88" s="6" t="n"/>
    </row>
    <row r="89">
      <c r="A89" s="7" t="n"/>
      <c r="B89" s="7">
        <f>IF(A89="","",TEXT(A89,"mmm/aaaa"))</f>
        <v/>
      </c>
      <c r="C89" s="6" t="n"/>
      <c r="D89" s="7">
        <f>IF(C89="","",VLOOKUP(C89,Tabela_Atividades!$A:$G,2,FALSE))</f>
        <v/>
      </c>
      <c r="E89" s="7">
        <f>IF(C89="","",VLOOKUP(C89,Tabela_Atividades!$A:$G,3,FALSE))</f>
        <v/>
      </c>
      <c r="F89" s="7" t="n"/>
      <c r="G89" s="7" t="n"/>
      <c r="H89" s="7" t="n"/>
      <c r="I89" s="7">
        <f>IF(C89="","",VLOOKUP(C89,Tabela_Atividades!$A:$G,4,FALSE))</f>
        <v/>
      </c>
      <c r="J89" s="7">
        <f>IF(C89="","",IF(E89="POR_OCORRENCIA",F89*I89,IF(E89="POR_JOVEM",G89*I89,IF(E89="NIVEL_5_10_15",IF(H89="Regular",5,IF(H89="Bom",10,IF(H89="Ótimo",15,0))),IF(E89="PONTOS_DIRETO",F89,0)))))</f>
        <v/>
      </c>
      <c r="K89" s="6" t="n"/>
    </row>
    <row r="90">
      <c r="A90" s="7" t="n"/>
      <c r="B90" s="7">
        <f>IF(A90="","",TEXT(A90,"mmm/aaaa"))</f>
        <v/>
      </c>
      <c r="C90" s="6" t="n"/>
      <c r="D90" s="7">
        <f>IF(C90="","",VLOOKUP(C90,Tabela_Atividades!$A:$G,2,FALSE))</f>
        <v/>
      </c>
      <c r="E90" s="7">
        <f>IF(C90="","",VLOOKUP(C90,Tabela_Atividades!$A:$G,3,FALSE))</f>
        <v/>
      </c>
      <c r="F90" s="7" t="n"/>
      <c r="G90" s="7" t="n"/>
      <c r="H90" s="7" t="n"/>
      <c r="I90" s="7">
        <f>IF(C90="","",VLOOKUP(C90,Tabela_Atividades!$A:$G,4,FALSE))</f>
        <v/>
      </c>
      <c r="J90" s="7">
        <f>IF(C90="","",IF(E90="POR_OCORRENCIA",F90*I90,IF(E90="POR_JOVEM",G90*I90,IF(E90="NIVEL_5_10_15",IF(H90="Regular",5,IF(H90="Bom",10,IF(H90="Ótimo",15,0))),IF(E90="PONTOS_DIRETO",F90,0)))))</f>
        <v/>
      </c>
      <c r="K90" s="6" t="n"/>
    </row>
    <row r="91">
      <c r="A91" s="7" t="n"/>
      <c r="B91" s="7">
        <f>IF(A91="","",TEXT(A91,"mmm/aaaa"))</f>
        <v/>
      </c>
      <c r="C91" s="6" t="n"/>
      <c r="D91" s="7">
        <f>IF(C91="","",VLOOKUP(C91,Tabela_Atividades!$A:$G,2,FALSE))</f>
        <v/>
      </c>
      <c r="E91" s="7">
        <f>IF(C91="","",VLOOKUP(C91,Tabela_Atividades!$A:$G,3,FALSE))</f>
        <v/>
      </c>
      <c r="F91" s="7" t="n"/>
      <c r="G91" s="7" t="n"/>
      <c r="H91" s="7" t="n"/>
      <c r="I91" s="7">
        <f>IF(C91="","",VLOOKUP(C91,Tabela_Atividades!$A:$G,4,FALSE))</f>
        <v/>
      </c>
      <c r="J91" s="7">
        <f>IF(C91="","",IF(E91="POR_OCORRENCIA",F91*I91,IF(E91="POR_JOVEM",G91*I91,IF(E91="NIVEL_5_10_15",IF(H91="Regular",5,IF(H91="Bom",10,IF(H91="Ótimo",15,0))),IF(E91="PONTOS_DIRETO",F91,0)))))</f>
        <v/>
      </c>
      <c r="K91" s="6" t="n"/>
    </row>
    <row r="92">
      <c r="A92" s="7" t="n"/>
      <c r="B92" s="7">
        <f>IF(A92="","",TEXT(A92,"mmm/aaaa"))</f>
        <v/>
      </c>
      <c r="C92" s="6" t="n"/>
      <c r="D92" s="7">
        <f>IF(C92="","",VLOOKUP(C92,Tabela_Atividades!$A:$G,2,FALSE))</f>
        <v/>
      </c>
      <c r="E92" s="7">
        <f>IF(C92="","",VLOOKUP(C92,Tabela_Atividades!$A:$G,3,FALSE))</f>
        <v/>
      </c>
      <c r="F92" s="7" t="n"/>
      <c r="G92" s="7" t="n"/>
      <c r="H92" s="7" t="n"/>
      <c r="I92" s="7">
        <f>IF(C92="","",VLOOKUP(C92,Tabela_Atividades!$A:$G,4,FALSE))</f>
        <v/>
      </c>
      <c r="J92" s="7">
        <f>IF(C92="","",IF(E92="POR_OCORRENCIA",F92*I92,IF(E92="POR_JOVEM",G92*I92,IF(E92="NIVEL_5_10_15",IF(H92="Regular",5,IF(H92="Bom",10,IF(H92="Ótimo",15,0))),IF(E92="PONTOS_DIRETO",F92,0)))))</f>
        <v/>
      </c>
      <c r="K92" s="6" t="n"/>
    </row>
    <row r="93">
      <c r="A93" s="7" t="n"/>
      <c r="B93" s="7">
        <f>IF(A93="","",TEXT(A93,"mmm/aaaa"))</f>
        <v/>
      </c>
      <c r="C93" s="6" t="n"/>
      <c r="D93" s="7">
        <f>IF(C93="","",VLOOKUP(C93,Tabela_Atividades!$A:$G,2,FALSE))</f>
        <v/>
      </c>
      <c r="E93" s="7">
        <f>IF(C93="","",VLOOKUP(C93,Tabela_Atividades!$A:$G,3,FALSE))</f>
        <v/>
      </c>
      <c r="F93" s="7" t="n"/>
      <c r="G93" s="7" t="n"/>
      <c r="H93" s="7" t="n"/>
      <c r="I93" s="7">
        <f>IF(C93="","",VLOOKUP(C93,Tabela_Atividades!$A:$G,4,FALSE))</f>
        <v/>
      </c>
      <c r="J93" s="7">
        <f>IF(C93="","",IF(E93="POR_OCORRENCIA",F93*I93,IF(E93="POR_JOVEM",G93*I93,IF(E93="NIVEL_5_10_15",IF(H93="Regular",5,IF(H93="Bom",10,IF(H93="Ótimo",15,0))),IF(E93="PONTOS_DIRETO",F93,0)))))</f>
        <v/>
      </c>
      <c r="K93" s="6" t="n"/>
    </row>
    <row r="94">
      <c r="A94" s="7" t="n"/>
      <c r="B94" s="7">
        <f>IF(A94="","",TEXT(A94,"mmm/aaaa"))</f>
        <v/>
      </c>
      <c r="C94" s="6" t="n"/>
      <c r="D94" s="7">
        <f>IF(C94="","",VLOOKUP(C94,Tabela_Atividades!$A:$G,2,FALSE))</f>
        <v/>
      </c>
      <c r="E94" s="7">
        <f>IF(C94="","",VLOOKUP(C94,Tabela_Atividades!$A:$G,3,FALSE))</f>
        <v/>
      </c>
      <c r="F94" s="7" t="n"/>
      <c r="G94" s="7" t="n"/>
      <c r="H94" s="7" t="n"/>
      <c r="I94" s="7">
        <f>IF(C94="","",VLOOKUP(C94,Tabela_Atividades!$A:$G,4,FALSE))</f>
        <v/>
      </c>
      <c r="J94" s="7">
        <f>IF(C94="","",IF(E94="POR_OCORRENCIA",F94*I94,IF(E94="POR_JOVEM",G94*I94,IF(E94="NIVEL_5_10_15",IF(H94="Regular",5,IF(H94="Bom",10,IF(H94="Ótimo",15,0))),IF(E94="PONTOS_DIRETO",F94,0)))))</f>
        <v/>
      </c>
      <c r="K94" s="6" t="n"/>
    </row>
    <row r="95">
      <c r="A95" s="7" t="n"/>
      <c r="B95" s="7">
        <f>IF(A95="","",TEXT(A95,"mmm/aaaa"))</f>
        <v/>
      </c>
      <c r="C95" s="6" t="n"/>
      <c r="D95" s="7">
        <f>IF(C95="","",VLOOKUP(C95,Tabela_Atividades!$A:$G,2,FALSE))</f>
        <v/>
      </c>
      <c r="E95" s="7">
        <f>IF(C95="","",VLOOKUP(C95,Tabela_Atividades!$A:$G,3,FALSE))</f>
        <v/>
      </c>
      <c r="F95" s="7" t="n"/>
      <c r="G95" s="7" t="n"/>
      <c r="H95" s="7" t="n"/>
      <c r="I95" s="7">
        <f>IF(C95="","",VLOOKUP(C95,Tabela_Atividades!$A:$G,4,FALSE))</f>
        <v/>
      </c>
      <c r="J95" s="7">
        <f>IF(C95="","",IF(E95="POR_OCORRENCIA",F95*I95,IF(E95="POR_JOVEM",G95*I95,IF(E95="NIVEL_5_10_15",IF(H95="Regular",5,IF(H95="Bom",10,IF(H95="Ótimo",15,0))),IF(E95="PONTOS_DIRETO",F95,0)))))</f>
        <v/>
      </c>
      <c r="K95" s="6" t="n"/>
    </row>
    <row r="96">
      <c r="A96" s="7" t="n"/>
      <c r="B96" s="7">
        <f>IF(A96="","",TEXT(A96,"mmm/aaaa"))</f>
        <v/>
      </c>
      <c r="C96" s="6" t="n"/>
      <c r="D96" s="7">
        <f>IF(C96="","",VLOOKUP(C96,Tabela_Atividades!$A:$G,2,FALSE))</f>
        <v/>
      </c>
      <c r="E96" s="7">
        <f>IF(C96="","",VLOOKUP(C96,Tabela_Atividades!$A:$G,3,FALSE))</f>
        <v/>
      </c>
      <c r="F96" s="7" t="n"/>
      <c r="G96" s="7" t="n"/>
      <c r="H96" s="7" t="n"/>
      <c r="I96" s="7">
        <f>IF(C96="","",VLOOKUP(C96,Tabela_Atividades!$A:$G,4,FALSE))</f>
        <v/>
      </c>
      <c r="J96" s="7">
        <f>IF(C96="","",IF(E96="POR_OCORRENCIA",F96*I96,IF(E96="POR_JOVEM",G96*I96,IF(E96="NIVEL_5_10_15",IF(H96="Regular",5,IF(H96="Bom",10,IF(H96="Ótimo",15,0))),IF(E96="PONTOS_DIRETO",F96,0)))))</f>
        <v/>
      </c>
      <c r="K96" s="6" t="n"/>
    </row>
    <row r="97">
      <c r="A97" s="7" t="n"/>
      <c r="B97" s="7">
        <f>IF(A97="","",TEXT(A97,"mmm/aaaa"))</f>
        <v/>
      </c>
      <c r="C97" s="6" t="n"/>
      <c r="D97" s="7">
        <f>IF(C97="","",VLOOKUP(C97,Tabela_Atividades!$A:$G,2,FALSE))</f>
        <v/>
      </c>
      <c r="E97" s="7">
        <f>IF(C97="","",VLOOKUP(C97,Tabela_Atividades!$A:$G,3,FALSE))</f>
        <v/>
      </c>
      <c r="F97" s="7" t="n"/>
      <c r="G97" s="7" t="n"/>
      <c r="H97" s="7" t="n"/>
      <c r="I97" s="7">
        <f>IF(C97="","",VLOOKUP(C97,Tabela_Atividades!$A:$G,4,FALSE))</f>
        <v/>
      </c>
      <c r="J97" s="7">
        <f>IF(C97="","",IF(E97="POR_OCORRENCIA",F97*I97,IF(E97="POR_JOVEM",G97*I97,IF(E97="NIVEL_5_10_15",IF(H97="Regular",5,IF(H97="Bom",10,IF(H97="Ótimo",15,0))),IF(E97="PONTOS_DIRETO",F97,0)))))</f>
        <v/>
      </c>
      <c r="K97" s="6" t="n"/>
    </row>
    <row r="98">
      <c r="A98" s="7" t="n"/>
      <c r="B98" s="7">
        <f>IF(A98="","",TEXT(A98,"mmm/aaaa"))</f>
        <v/>
      </c>
      <c r="C98" s="6" t="n"/>
      <c r="D98" s="7">
        <f>IF(C98="","",VLOOKUP(C98,Tabela_Atividades!$A:$G,2,FALSE))</f>
        <v/>
      </c>
      <c r="E98" s="7">
        <f>IF(C98="","",VLOOKUP(C98,Tabela_Atividades!$A:$G,3,FALSE))</f>
        <v/>
      </c>
      <c r="F98" s="7" t="n"/>
      <c r="G98" s="7" t="n"/>
      <c r="H98" s="7" t="n"/>
      <c r="I98" s="7">
        <f>IF(C98="","",VLOOKUP(C98,Tabela_Atividades!$A:$G,4,FALSE))</f>
        <v/>
      </c>
      <c r="J98" s="7">
        <f>IF(C98="","",IF(E98="POR_OCORRENCIA",F98*I98,IF(E98="POR_JOVEM",G98*I98,IF(E98="NIVEL_5_10_15",IF(H98="Regular",5,IF(H98="Bom",10,IF(H98="Ótimo",15,0))),IF(E98="PONTOS_DIRETO",F98,0)))))</f>
        <v/>
      </c>
      <c r="K98" s="6" t="n"/>
    </row>
    <row r="99">
      <c r="A99" s="7" t="n"/>
      <c r="B99" s="7">
        <f>IF(A99="","",TEXT(A99,"mmm/aaaa"))</f>
        <v/>
      </c>
      <c r="C99" s="6" t="n"/>
      <c r="D99" s="7">
        <f>IF(C99="","",VLOOKUP(C99,Tabela_Atividades!$A:$G,2,FALSE))</f>
        <v/>
      </c>
      <c r="E99" s="7">
        <f>IF(C99="","",VLOOKUP(C99,Tabela_Atividades!$A:$G,3,FALSE))</f>
        <v/>
      </c>
      <c r="F99" s="7" t="n"/>
      <c r="G99" s="7" t="n"/>
      <c r="H99" s="7" t="n"/>
      <c r="I99" s="7">
        <f>IF(C99="","",VLOOKUP(C99,Tabela_Atividades!$A:$G,4,FALSE))</f>
        <v/>
      </c>
      <c r="J99" s="7">
        <f>IF(C99="","",IF(E99="POR_OCORRENCIA",F99*I99,IF(E99="POR_JOVEM",G99*I99,IF(E99="NIVEL_5_10_15",IF(H99="Regular",5,IF(H99="Bom",10,IF(H99="Ótimo",15,0))),IF(E99="PONTOS_DIRETO",F99,0)))))</f>
        <v/>
      </c>
      <c r="K99" s="6" t="n"/>
    </row>
    <row r="100">
      <c r="A100" s="7" t="n"/>
      <c r="B100" s="7">
        <f>IF(A100="","",TEXT(A100,"mmm/aaaa"))</f>
        <v/>
      </c>
      <c r="C100" s="6" t="n"/>
      <c r="D100" s="7">
        <f>IF(C100="","",VLOOKUP(C100,Tabela_Atividades!$A:$G,2,FALSE))</f>
        <v/>
      </c>
      <c r="E100" s="7">
        <f>IF(C100="","",VLOOKUP(C100,Tabela_Atividades!$A:$G,3,FALSE))</f>
        <v/>
      </c>
      <c r="F100" s="7" t="n"/>
      <c r="G100" s="7" t="n"/>
      <c r="H100" s="7" t="n"/>
      <c r="I100" s="7">
        <f>IF(C100="","",VLOOKUP(C100,Tabela_Atividades!$A:$G,4,FALSE))</f>
        <v/>
      </c>
      <c r="J100" s="7">
        <f>IF(C100="","",IF(E100="POR_OCORRENCIA",F100*I100,IF(E100="POR_JOVEM",G100*I100,IF(E100="NIVEL_5_10_15",IF(H100="Regular",5,IF(H100="Bom",10,IF(H100="Ótimo",15,0))),IF(E100="PONTOS_DIRETO",F100,0)))))</f>
        <v/>
      </c>
      <c r="K100" s="6" t="n"/>
    </row>
    <row r="101">
      <c r="A101" s="7" t="n"/>
      <c r="B101" s="7">
        <f>IF(A101="","",TEXT(A101,"mmm/aaaa"))</f>
        <v/>
      </c>
      <c r="C101" s="6" t="n"/>
      <c r="D101" s="7">
        <f>IF(C101="","",VLOOKUP(C101,Tabela_Atividades!$A:$G,2,FALSE))</f>
        <v/>
      </c>
      <c r="E101" s="7">
        <f>IF(C101="","",VLOOKUP(C101,Tabela_Atividades!$A:$G,3,FALSE))</f>
        <v/>
      </c>
      <c r="F101" s="7" t="n"/>
      <c r="G101" s="7" t="n"/>
      <c r="H101" s="7" t="n"/>
      <c r="I101" s="7">
        <f>IF(C101="","",VLOOKUP(C101,Tabela_Atividades!$A:$G,4,FALSE))</f>
        <v/>
      </c>
      <c r="J101" s="7">
        <f>IF(C101="","",IF(E101="POR_OCORRENCIA",F101*I101,IF(E101="POR_JOVEM",G101*I101,IF(E101="NIVEL_5_10_15",IF(H101="Regular",5,IF(H101="Bom",10,IF(H101="Ótimo",15,0))),IF(E101="PONTOS_DIRETO",F101,0)))))</f>
        <v/>
      </c>
      <c r="K101" s="6" t="n"/>
    </row>
    <row r="102">
      <c r="A102" s="7" t="n"/>
      <c r="B102" s="7">
        <f>IF(A102="","",TEXT(A102,"mmm/aaaa"))</f>
        <v/>
      </c>
      <c r="C102" s="6" t="n"/>
      <c r="D102" s="7">
        <f>IF(C102="","",VLOOKUP(C102,Tabela_Atividades!$A:$G,2,FALSE))</f>
        <v/>
      </c>
      <c r="E102" s="7">
        <f>IF(C102="","",VLOOKUP(C102,Tabela_Atividades!$A:$G,3,FALSE))</f>
        <v/>
      </c>
      <c r="F102" s="7" t="n"/>
      <c r="G102" s="7" t="n"/>
      <c r="H102" s="7" t="n"/>
      <c r="I102" s="7">
        <f>IF(C102="","",VLOOKUP(C102,Tabela_Atividades!$A:$G,4,FALSE))</f>
        <v/>
      </c>
      <c r="J102" s="7">
        <f>IF(C102="","",IF(E102="POR_OCORRENCIA",F102*I102,IF(E102="POR_JOVEM",G102*I102,IF(E102="NIVEL_5_10_15",IF(H102="Regular",5,IF(H102="Bom",10,IF(H102="Ótimo",15,0))),IF(E102="PONTOS_DIRETO",F102,0)))))</f>
        <v/>
      </c>
      <c r="K102" s="6" t="n"/>
    </row>
    <row r="103">
      <c r="A103" s="7" t="n"/>
      <c r="B103" s="7">
        <f>IF(A103="","",TEXT(A103,"mmm/aaaa"))</f>
        <v/>
      </c>
      <c r="C103" s="6" t="n"/>
      <c r="D103" s="7">
        <f>IF(C103="","",VLOOKUP(C103,Tabela_Atividades!$A:$G,2,FALSE))</f>
        <v/>
      </c>
      <c r="E103" s="7">
        <f>IF(C103="","",VLOOKUP(C103,Tabela_Atividades!$A:$G,3,FALSE))</f>
        <v/>
      </c>
      <c r="F103" s="7" t="n"/>
      <c r="G103" s="7" t="n"/>
      <c r="H103" s="7" t="n"/>
      <c r="I103" s="7">
        <f>IF(C103="","",VLOOKUP(C103,Tabela_Atividades!$A:$G,4,FALSE))</f>
        <v/>
      </c>
      <c r="J103" s="7">
        <f>IF(C103="","",IF(E103="POR_OCORRENCIA",F103*I103,IF(E103="POR_JOVEM",G103*I103,IF(E103="NIVEL_5_10_15",IF(H103="Regular",5,IF(H103="Bom",10,IF(H103="Ótimo",15,0))),IF(E103="PONTOS_DIRETO",F103,0)))))</f>
        <v/>
      </c>
      <c r="K103" s="6" t="n"/>
    </row>
    <row r="104">
      <c r="A104" s="7" t="n"/>
      <c r="B104" s="7">
        <f>IF(A104="","",TEXT(A104,"mmm/aaaa"))</f>
        <v/>
      </c>
      <c r="C104" s="6" t="n"/>
      <c r="D104" s="7">
        <f>IF(C104="","",VLOOKUP(C104,Tabela_Atividades!$A:$G,2,FALSE))</f>
        <v/>
      </c>
      <c r="E104" s="7">
        <f>IF(C104="","",VLOOKUP(C104,Tabela_Atividades!$A:$G,3,FALSE))</f>
        <v/>
      </c>
      <c r="F104" s="7" t="n"/>
      <c r="G104" s="7" t="n"/>
      <c r="H104" s="7" t="n"/>
      <c r="I104" s="7">
        <f>IF(C104="","",VLOOKUP(C104,Tabela_Atividades!$A:$G,4,FALSE))</f>
        <v/>
      </c>
      <c r="J104" s="7">
        <f>IF(C104="","",IF(E104="POR_OCORRENCIA",F104*I104,IF(E104="POR_JOVEM",G104*I104,IF(E104="NIVEL_5_10_15",IF(H104="Regular",5,IF(H104="Bom",10,IF(H104="Ótimo",15,0))),IF(E104="PONTOS_DIRETO",F104,0)))))</f>
        <v/>
      </c>
      <c r="K104" s="6" t="n"/>
    </row>
    <row r="105">
      <c r="A105" s="7" t="n"/>
      <c r="B105" s="7">
        <f>IF(A105="","",TEXT(A105,"mmm/aaaa"))</f>
        <v/>
      </c>
      <c r="C105" s="6" t="n"/>
      <c r="D105" s="7">
        <f>IF(C105="","",VLOOKUP(C105,Tabela_Atividades!$A:$G,2,FALSE))</f>
        <v/>
      </c>
      <c r="E105" s="7">
        <f>IF(C105="","",VLOOKUP(C105,Tabela_Atividades!$A:$G,3,FALSE))</f>
        <v/>
      </c>
      <c r="F105" s="7" t="n"/>
      <c r="G105" s="7" t="n"/>
      <c r="H105" s="7" t="n"/>
      <c r="I105" s="7">
        <f>IF(C105="","",VLOOKUP(C105,Tabela_Atividades!$A:$G,4,FALSE))</f>
        <v/>
      </c>
      <c r="J105" s="7">
        <f>IF(C105="","",IF(E105="POR_OCORRENCIA",F105*I105,IF(E105="POR_JOVEM",G105*I105,IF(E105="NIVEL_5_10_15",IF(H105="Regular",5,IF(H105="Bom",10,IF(H105="Ótimo",15,0))),IF(E105="PONTOS_DIRETO",F105,0)))))</f>
        <v/>
      </c>
      <c r="K105" s="6" t="n"/>
    </row>
    <row r="106">
      <c r="A106" s="7" t="n"/>
      <c r="B106" s="7">
        <f>IF(A106="","",TEXT(A106,"mmm/aaaa"))</f>
        <v/>
      </c>
      <c r="C106" s="6" t="n"/>
      <c r="D106" s="7">
        <f>IF(C106="","",VLOOKUP(C106,Tabela_Atividades!$A:$G,2,FALSE))</f>
        <v/>
      </c>
      <c r="E106" s="7">
        <f>IF(C106="","",VLOOKUP(C106,Tabela_Atividades!$A:$G,3,FALSE))</f>
        <v/>
      </c>
      <c r="F106" s="7" t="n"/>
      <c r="G106" s="7" t="n"/>
      <c r="H106" s="7" t="n"/>
      <c r="I106" s="7">
        <f>IF(C106="","",VLOOKUP(C106,Tabela_Atividades!$A:$G,4,FALSE))</f>
        <v/>
      </c>
      <c r="J106" s="7">
        <f>IF(C106="","",IF(E106="POR_OCORRENCIA",F106*I106,IF(E106="POR_JOVEM",G106*I106,IF(E106="NIVEL_5_10_15",IF(H106="Regular",5,IF(H106="Bom",10,IF(H106="Ótimo",15,0))),IF(E106="PONTOS_DIRETO",F106,0)))))</f>
        <v/>
      </c>
      <c r="K106" s="6" t="n"/>
    </row>
    <row r="107">
      <c r="A107" s="7" t="n"/>
      <c r="B107" s="7">
        <f>IF(A107="","",TEXT(A107,"mmm/aaaa"))</f>
        <v/>
      </c>
      <c r="C107" s="6" t="n"/>
      <c r="D107" s="7">
        <f>IF(C107="","",VLOOKUP(C107,Tabela_Atividades!$A:$G,2,FALSE))</f>
        <v/>
      </c>
      <c r="E107" s="7">
        <f>IF(C107="","",VLOOKUP(C107,Tabela_Atividades!$A:$G,3,FALSE))</f>
        <v/>
      </c>
      <c r="F107" s="7" t="n"/>
      <c r="G107" s="7" t="n"/>
      <c r="H107" s="7" t="n"/>
      <c r="I107" s="7">
        <f>IF(C107="","",VLOOKUP(C107,Tabela_Atividades!$A:$G,4,FALSE))</f>
        <v/>
      </c>
      <c r="J107" s="7">
        <f>IF(C107="","",IF(E107="POR_OCORRENCIA",F107*I107,IF(E107="POR_JOVEM",G107*I107,IF(E107="NIVEL_5_10_15",IF(H107="Regular",5,IF(H107="Bom",10,IF(H107="Ótimo",15,0))),IF(E107="PONTOS_DIRETO",F107,0)))))</f>
        <v/>
      </c>
      <c r="K107" s="6" t="n"/>
    </row>
    <row r="108">
      <c r="A108" s="7" t="n"/>
      <c r="B108" s="7">
        <f>IF(A108="","",TEXT(A108,"mmm/aaaa"))</f>
        <v/>
      </c>
      <c r="C108" s="6" t="n"/>
      <c r="D108" s="7">
        <f>IF(C108="","",VLOOKUP(C108,Tabela_Atividades!$A:$G,2,FALSE))</f>
        <v/>
      </c>
      <c r="E108" s="7">
        <f>IF(C108="","",VLOOKUP(C108,Tabela_Atividades!$A:$G,3,FALSE))</f>
        <v/>
      </c>
      <c r="F108" s="7" t="n"/>
      <c r="G108" s="7" t="n"/>
      <c r="H108" s="7" t="n"/>
      <c r="I108" s="7">
        <f>IF(C108="","",VLOOKUP(C108,Tabela_Atividades!$A:$G,4,FALSE))</f>
        <v/>
      </c>
      <c r="J108" s="7">
        <f>IF(C108="","",IF(E108="POR_OCORRENCIA",F108*I108,IF(E108="POR_JOVEM",G108*I108,IF(E108="NIVEL_5_10_15",IF(H108="Regular",5,IF(H108="Bom",10,IF(H108="Ótimo",15,0))),IF(E108="PONTOS_DIRETO",F108,0)))))</f>
        <v/>
      </c>
      <c r="K108" s="6" t="n"/>
    </row>
    <row r="109">
      <c r="A109" s="7" t="n"/>
      <c r="B109" s="7">
        <f>IF(A109="","",TEXT(A109,"mmm/aaaa"))</f>
        <v/>
      </c>
      <c r="C109" s="6" t="n"/>
      <c r="D109" s="7">
        <f>IF(C109="","",VLOOKUP(C109,Tabela_Atividades!$A:$G,2,FALSE))</f>
        <v/>
      </c>
      <c r="E109" s="7">
        <f>IF(C109="","",VLOOKUP(C109,Tabela_Atividades!$A:$G,3,FALSE))</f>
        <v/>
      </c>
      <c r="F109" s="7" t="n"/>
      <c r="G109" s="7" t="n"/>
      <c r="H109" s="7" t="n"/>
      <c r="I109" s="7">
        <f>IF(C109="","",VLOOKUP(C109,Tabela_Atividades!$A:$G,4,FALSE))</f>
        <v/>
      </c>
      <c r="J109" s="7">
        <f>IF(C109="","",IF(E109="POR_OCORRENCIA",F109*I109,IF(E109="POR_JOVEM",G109*I109,IF(E109="NIVEL_5_10_15",IF(H109="Regular",5,IF(H109="Bom",10,IF(H109="Ótimo",15,0))),IF(E109="PONTOS_DIRETO",F109,0)))))</f>
        <v/>
      </c>
      <c r="K109" s="6" t="n"/>
    </row>
    <row r="110">
      <c r="A110" s="7" t="n"/>
      <c r="B110" s="7">
        <f>IF(A110="","",TEXT(A110,"mmm/aaaa"))</f>
        <v/>
      </c>
      <c r="C110" s="6" t="n"/>
      <c r="D110" s="7">
        <f>IF(C110="","",VLOOKUP(C110,Tabela_Atividades!$A:$G,2,FALSE))</f>
        <v/>
      </c>
      <c r="E110" s="7">
        <f>IF(C110="","",VLOOKUP(C110,Tabela_Atividades!$A:$G,3,FALSE))</f>
        <v/>
      </c>
      <c r="F110" s="7" t="n"/>
      <c r="G110" s="7" t="n"/>
      <c r="H110" s="7" t="n"/>
      <c r="I110" s="7">
        <f>IF(C110="","",VLOOKUP(C110,Tabela_Atividades!$A:$G,4,FALSE))</f>
        <v/>
      </c>
      <c r="J110" s="7">
        <f>IF(C110="","",IF(E110="POR_OCORRENCIA",F110*I110,IF(E110="POR_JOVEM",G110*I110,IF(E110="NIVEL_5_10_15",IF(H110="Regular",5,IF(H110="Bom",10,IF(H110="Ótimo",15,0))),IF(E110="PONTOS_DIRETO",F110,0)))))</f>
        <v/>
      </c>
      <c r="K110" s="6" t="n"/>
    </row>
    <row r="111">
      <c r="A111" s="7" t="n"/>
      <c r="B111" s="7">
        <f>IF(A111="","",TEXT(A111,"mmm/aaaa"))</f>
        <v/>
      </c>
      <c r="C111" s="6" t="n"/>
      <c r="D111" s="7">
        <f>IF(C111="","",VLOOKUP(C111,Tabela_Atividades!$A:$G,2,FALSE))</f>
        <v/>
      </c>
      <c r="E111" s="7">
        <f>IF(C111="","",VLOOKUP(C111,Tabela_Atividades!$A:$G,3,FALSE))</f>
        <v/>
      </c>
      <c r="F111" s="7" t="n"/>
      <c r="G111" s="7" t="n"/>
      <c r="H111" s="7" t="n"/>
      <c r="I111" s="7">
        <f>IF(C111="","",VLOOKUP(C111,Tabela_Atividades!$A:$G,4,FALSE))</f>
        <v/>
      </c>
      <c r="J111" s="7">
        <f>IF(C111="","",IF(E111="POR_OCORRENCIA",F111*I111,IF(E111="POR_JOVEM",G111*I111,IF(E111="NIVEL_5_10_15",IF(H111="Regular",5,IF(H111="Bom",10,IF(H111="Ótimo",15,0))),IF(E111="PONTOS_DIRETO",F111,0)))))</f>
        <v/>
      </c>
      <c r="K111" s="6" t="n"/>
    </row>
    <row r="112">
      <c r="A112" s="7" t="n"/>
      <c r="B112" s="7">
        <f>IF(A112="","",TEXT(A112,"mmm/aaaa"))</f>
        <v/>
      </c>
      <c r="C112" s="6" t="n"/>
      <c r="D112" s="7">
        <f>IF(C112="","",VLOOKUP(C112,Tabela_Atividades!$A:$G,2,FALSE))</f>
        <v/>
      </c>
      <c r="E112" s="7">
        <f>IF(C112="","",VLOOKUP(C112,Tabela_Atividades!$A:$G,3,FALSE))</f>
        <v/>
      </c>
      <c r="F112" s="7" t="n"/>
      <c r="G112" s="7" t="n"/>
      <c r="H112" s="7" t="n"/>
      <c r="I112" s="7">
        <f>IF(C112="","",VLOOKUP(C112,Tabela_Atividades!$A:$G,4,FALSE))</f>
        <v/>
      </c>
      <c r="J112" s="7">
        <f>IF(C112="","",IF(E112="POR_OCORRENCIA",F112*I112,IF(E112="POR_JOVEM",G112*I112,IF(E112="NIVEL_5_10_15",IF(H112="Regular",5,IF(H112="Bom",10,IF(H112="Ótimo",15,0))),IF(E112="PONTOS_DIRETO",F112,0)))))</f>
        <v/>
      </c>
      <c r="K112" s="6" t="n"/>
    </row>
    <row r="113">
      <c r="A113" s="7" t="n"/>
      <c r="B113" s="7">
        <f>IF(A113="","",TEXT(A113,"mmm/aaaa"))</f>
        <v/>
      </c>
      <c r="C113" s="6" t="n"/>
      <c r="D113" s="7">
        <f>IF(C113="","",VLOOKUP(C113,Tabela_Atividades!$A:$G,2,FALSE))</f>
        <v/>
      </c>
      <c r="E113" s="7">
        <f>IF(C113="","",VLOOKUP(C113,Tabela_Atividades!$A:$G,3,FALSE))</f>
        <v/>
      </c>
      <c r="F113" s="7" t="n"/>
      <c r="G113" s="7" t="n"/>
      <c r="H113" s="7" t="n"/>
      <c r="I113" s="7">
        <f>IF(C113="","",VLOOKUP(C113,Tabela_Atividades!$A:$G,4,FALSE))</f>
        <v/>
      </c>
      <c r="J113" s="7">
        <f>IF(C113="","",IF(E113="POR_OCORRENCIA",F113*I113,IF(E113="POR_JOVEM",G113*I113,IF(E113="NIVEL_5_10_15",IF(H113="Regular",5,IF(H113="Bom",10,IF(H113="Ótimo",15,0))),IF(E113="PONTOS_DIRETO",F113,0)))))</f>
        <v/>
      </c>
      <c r="K113" s="6" t="n"/>
    </row>
    <row r="114">
      <c r="A114" s="7" t="n"/>
      <c r="B114" s="7">
        <f>IF(A114="","",TEXT(A114,"mmm/aaaa"))</f>
        <v/>
      </c>
      <c r="C114" s="6" t="n"/>
      <c r="D114" s="7">
        <f>IF(C114="","",VLOOKUP(C114,Tabela_Atividades!$A:$G,2,FALSE))</f>
        <v/>
      </c>
      <c r="E114" s="7">
        <f>IF(C114="","",VLOOKUP(C114,Tabela_Atividades!$A:$G,3,FALSE))</f>
        <v/>
      </c>
      <c r="F114" s="7" t="n"/>
      <c r="G114" s="7" t="n"/>
      <c r="H114" s="7" t="n"/>
      <c r="I114" s="7">
        <f>IF(C114="","",VLOOKUP(C114,Tabela_Atividades!$A:$G,4,FALSE))</f>
        <v/>
      </c>
      <c r="J114" s="7">
        <f>IF(C114="","",IF(E114="POR_OCORRENCIA",F114*I114,IF(E114="POR_JOVEM",G114*I114,IF(E114="NIVEL_5_10_15",IF(H114="Regular",5,IF(H114="Bom",10,IF(H114="Ótimo",15,0))),IF(E114="PONTOS_DIRETO",F114,0)))))</f>
        <v/>
      </c>
      <c r="K114" s="6" t="n"/>
    </row>
    <row r="115">
      <c r="A115" s="7" t="n"/>
      <c r="B115" s="7">
        <f>IF(A115="","",TEXT(A115,"mmm/aaaa"))</f>
        <v/>
      </c>
      <c r="C115" s="6" t="n"/>
      <c r="D115" s="7">
        <f>IF(C115="","",VLOOKUP(C115,Tabela_Atividades!$A:$G,2,FALSE))</f>
        <v/>
      </c>
      <c r="E115" s="7">
        <f>IF(C115="","",VLOOKUP(C115,Tabela_Atividades!$A:$G,3,FALSE))</f>
        <v/>
      </c>
      <c r="F115" s="7" t="n"/>
      <c r="G115" s="7" t="n"/>
      <c r="H115" s="7" t="n"/>
      <c r="I115" s="7">
        <f>IF(C115="","",VLOOKUP(C115,Tabela_Atividades!$A:$G,4,FALSE))</f>
        <v/>
      </c>
      <c r="J115" s="7">
        <f>IF(C115="","",IF(E115="POR_OCORRENCIA",F115*I115,IF(E115="POR_JOVEM",G115*I115,IF(E115="NIVEL_5_10_15",IF(H115="Regular",5,IF(H115="Bom",10,IF(H115="Ótimo",15,0))),IF(E115="PONTOS_DIRETO",F115,0)))))</f>
        <v/>
      </c>
      <c r="K115" s="6" t="n"/>
    </row>
    <row r="116">
      <c r="A116" s="7" t="n"/>
      <c r="B116" s="7">
        <f>IF(A116="","",TEXT(A116,"mmm/aaaa"))</f>
        <v/>
      </c>
      <c r="C116" s="6" t="n"/>
      <c r="D116" s="7">
        <f>IF(C116="","",VLOOKUP(C116,Tabela_Atividades!$A:$G,2,FALSE))</f>
        <v/>
      </c>
      <c r="E116" s="7">
        <f>IF(C116="","",VLOOKUP(C116,Tabela_Atividades!$A:$G,3,FALSE))</f>
        <v/>
      </c>
      <c r="F116" s="7" t="n"/>
      <c r="G116" s="7" t="n"/>
      <c r="H116" s="7" t="n"/>
      <c r="I116" s="7">
        <f>IF(C116="","",VLOOKUP(C116,Tabela_Atividades!$A:$G,4,FALSE))</f>
        <v/>
      </c>
      <c r="J116" s="7">
        <f>IF(C116="","",IF(E116="POR_OCORRENCIA",F116*I116,IF(E116="POR_JOVEM",G116*I116,IF(E116="NIVEL_5_10_15",IF(H116="Regular",5,IF(H116="Bom",10,IF(H116="Ótimo",15,0))),IF(E116="PONTOS_DIRETO",F116,0)))))</f>
        <v/>
      </c>
      <c r="K116" s="6" t="n"/>
    </row>
    <row r="117">
      <c r="A117" s="7" t="n"/>
      <c r="B117" s="7">
        <f>IF(A117="","",TEXT(A117,"mmm/aaaa"))</f>
        <v/>
      </c>
      <c r="C117" s="6" t="n"/>
      <c r="D117" s="7">
        <f>IF(C117="","",VLOOKUP(C117,Tabela_Atividades!$A:$G,2,FALSE))</f>
        <v/>
      </c>
      <c r="E117" s="7">
        <f>IF(C117="","",VLOOKUP(C117,Tabela_Atividades!$A:$G,3,FALSE))</f>
        <v/>
      </c>
      <c r="F117" s="7" t="n"/>
      <c r="G117" s="7" t="n"/>
      <c r="H117" s="7" t="n"/>
      <c r="I117" s="7">
        <f>IF(C117="","",VLOOKUP(C117,Tabela_Atividades!$A:$G,4,FALSE))</f>
        <v/>
      </c>
      <c r="J117" s="7">
        <f>IF(C117="","",IF(E117="POR_OCORRENCIA",F117*I117,IF(E117="POR_JOVEM",G117*I117,IF(E117="NIVEL_5_10_15",IF(H117="Regular",5,IF(H117="Bom",10,IF(H117="Ótimo",15,0))),IF(E117="PONTOS_DIRETO",F117,0)))))</f>
        <v/>
      </c>
      <c r="K117" s="6" t="n"/>
    </row>
    <row r="118">
      <c r="A118" s="7" t="n"/>
      <c r="B118" s="7">
        <f>IF(A118="","",TEXT(A118,"mmm/aaaa"))</f>
        <v/>
      </c>
      <c r="C118" s="6" t="n"/>
      <c r="D118" s="7">
        <f>IF(C118="","",VLOOKUP(C118,Tabela_Atividades!$A:$G,2,FALSE))</f>
        <v/>
      </c>
      <c r="E118" s="7">
        <f>IF(C118="","",VLOOKUP(C118,Tabela_Atividades!$A:$G,3,FALSE))</f>
        <v/>
      </c>
      <c r="F118" s="7" t="n"/>
      <c r="G118" s="7" t="n"/>
      <c r="H118" s="7" t="n"/>
      <c r="I118" s="7">
        <f>IF(C118="","",VLOOKUP(C118,Tabela_Atividades!$A:$G,4,FALSE))</f>
        <v/>
      </c>
      <c r="J118" s="7">
        <f>IF(C118="","",IF(E118="POR_OCORRENCIA",F118*I118,IF(E118="POR_JOVEM",G118*I118,IF(E118="NIVEL_5_10_15",IF(H118="Regular",5,IF(H118="Bom",10,IF(H118="Ótimo",15,0))),IF(E118="PONTOS_DIRETO",F118,0)))))</f>
        <v/>
      </c>
      <c r="K118" s="6" t="n"/>
    </row>
    <row r="119">
      <c r="A119" s="7" t="n"/>
      <c r="B119" s="7">
        <f>IF(A119="","",TEXT(A119,"mmm/aaaa"))</f>
        <v/>
      </c>
      <c r="C119" s="6" t="n"/>
      <c r="D119" s="7">
        <f>IF(C119="","",VLOOKUP(C119,Tabela_Atividades!$A:$G,2,FALSE))</f>
        <v/>
      </c>
      <c r="E119" s="7">
        <f>IF(C119="","",VLOOKUP(C119,Tabela_Atividades!$A:$G,3,FALSE))</f>
        <v/>
      </c>
      <c r="F119" s="7" t="n"/>
      <c r="G119" s="7" t="n"/>
      <c r="H119" s="7" t="n"/>
      <c r="I119" s="7">
        <f>IF(C119="","",VLOOKUP(C119,Tabela_Atividades!$A:$G,4,FALSE))</f>
        <v/>
      </c>
      <c r="J119" s="7">
        <f>IF(C119="","",IF(E119="POR_OCORRENCIA",F119*I119,IF(E119="POR_JOVEM",G119*I119,IF(E119="NIVEL_5_10_15",IF(H119="Regular",5,IF(H119="Bom",10,IF(H119="Ótimo",15,0))),IF(E119="PONTOS_DIRETO",F119,0)))))</f>
        <v/>
      </c>
      <c r="K119" s="6" t="n"/>
    </row>
    <row r="120">
      <c r="A120" s="7" t="n"/>
      <c r="B120" s="7">
        <f>IF(A120="","",TEXT(A120,"mmm/aaaa"))</f>
        <v/>
      </c>
      <c r="C120" s="6" t="n"/>
      <c r="D120" s="7">
        <f>IF(C120="","",VLOOKUP(C120,Tabela_Atividades!$A:$G,2,FALSE))</f>
        <v/>
      </c>
      <c r="E120" s="7">
        <f>IF(C120="","",VLOOKUP(C120,Tabela_Atividades!$A:$G,3,FALSE))</f>
        <v/>
      </c>
      <c r="F120" s="7" t="n"/>
      <c r="G120" s="7" t="n"/>
      <c r="H120" s="7" t="n"/>
      <c r="I120" s="7">
        <f>IF(C120="","",VLOOKUP(C120,Tabela_Atividades!$A:$G,4,FALSE))</f>
        <v/>
      </c>
      <c r="J120" s="7">
        <f>IF(C120="","",IF(E120="POR_OCORRENCIA",F120*I120,IF(E120="POR_JOVEM",G120*I120,IF(E120="NIVEL_5_10_15",IF(H120="Regular",5,IF(H120="Bom",10,IF(H120="Ótimo",15,0))),IF(E120="PONTOS_DIRETO",F120,0)))))</f>
        <v/>
      </c>
      <c r="K120" s="6" t="n"/>
    </row>
    <row r="121">
      <c r="A121" s="7" t="n"/>
      <c r="B121" s="7">
        <f>IF(A121="","",TEXT(A121,"mmm/aaaa"))</f>
        <v/>
      </c>
      <c r="C121" s="6" t="n"/>
      <c r="D121" s="7">
        <f>IF(C121="","",VLOOKUP(C121,Tabela_Atividades!$A:$G,2,FALSE))</f>
        <v/>
      </c>
      <c r="E121" s="7">
        <f>IF(C121="","",VLOOKUP(C121,Tabela_Atividades!$A:$G,3,FALSE))</f>
        <v/>
      </c>
      <c r="F121" s="7" t="n"/>
      <c r="G121" s="7" t="n"/>
      <c r="H121" s="7" t="n"/>
      <c r="I121" s="7">
        <f>IF(C121="","",VLOOKUP(C121,Tabela_Atividades!$A:$G,4,FALSE))</f>
        <v/>
      </c>
      <c r="J121" s="7">
        <f>IF(C121="","",IF(E121="POR_OCORRENCIA",F121*I121,IF(E121="POR_JOVEM",G121*I121,IF(E121="NIVEL_5_10_15",IF(H121="Regular",5,IF(H121="Bom",10,IF(H121="Ótimo",15,0))),IF(E121="PONTOS_DIRETO",F121,0)))))</f>
        <v/>
      </c>
      <c r="K121" s="6" t="n"/>
    </row>
    <row r="122">
      <c r="A122" s="7" t="n"/>
      <c r="B122" s="7">
        <f>IF(A122="","",TEXT(A122,"mmm/aaaa"))</f>
        <v/>
      </c>
      <c r="C122" s="6" t="n"/>
      <c r="D122" s="7">
        <f>IF(C122="","",VLOOKUP(C122,Tabela_Atividades!$A:$G,2,FALSE))</f>
        <v/>
      </c>
      <c r="E122" s="7">
        <f>IF(C122="","",VLOOKUP(C122,Tabela_Atividades!$A:$G,3,FALSE))</f>
        <v/>
      </c>
      <c r="F122" s="7" t="n"/>
      <c r="G122" s="7" t="n"/>
      <c r="H122" s="7" t="n"/>
      <c r="I122" s="7">
        <f>IF(C122="","",VLOOKUP(C122,Tabela_Atividades!$A:$G,4,FALSE))</f>
        <v/>
      </c>
      <c r="J122" s="7">
        <f>IF(C122="","",IF(E122="POR_OCORRENCIA",F122*I122,IF(E122="POR_JOVEM",G122*I122,IF(E122="NIVEL_5_10_15",IF(H122="Regular",5,IF(H122="Bom",10,IF(H122="Ótimo",15,0))),IF(E122="PONTOS_DIRETO",F122,0)))))</f>
        <v/>
      </c>
      <c r="K122" s="6" t="n"/>
    </row>
    <row r="123">
      <c r="A123" s="7" t="n"/>
      <c r="B123" s="7">
        <f>IF(A123="","",TEXT(A123,"mmm/aaaa"))</f>
        <v/>
      </c>
      <c r="C123" s="6" t="n"/>
      <c r="D123" s="7">
        <f>IF(C123="","",VLOOKUP(C123,Tabela_Atividades!$A:$G,2,FALSE))</f>
        <v/>
      </c>
      <c r="E123" s="7">
        <f>IF(C123="","",VLOOKUP(C123,Tabela_Atividades!$A:$G,3,FALSE))</f>
        <v/>
      </c>
      <c r="F123" s="7" t="n"/>
      <c r="G123" s="7" t="n"/>
      <c r="H123" s="7" t="n"/>
      <c r="I123" s="7">
        <f>IF(C123="","",VLOOKUP(C123,Tabela_Atividades!$A:$G,4,FALSE))</f>
        <v/>
      </c>
      <c r="J123" s="7">
        <f>IF(C123="","",IF(E123="POR_OCORRENCIA",F123*I123,IF(E123="POR_JOVEM",G123*I123,IF(E123="NIVEL_5_10_15",IF(H123="Regular",5,IF(H123="Bom",10,IF(H123="Ótimo",15,0))),IF(E123="PONTOS_DIRETO",F123,0)))))</f>
        <v/>
      </c>
      <c r="K123" s="6" t="n"/>
    </row>
    <row r="124">
      <c r="A124" s="7" t="n"/>
      <c r="B124" s="7">
        <f>IF(A124="","",TEXT(A124,"mmm/aaaa"))</f>
        <v/>
      </c>
      <c r="C124" s="6" t="n"/>
      <c r="D124" s="7">
        <f>IF(C124="","",VLOOKUP(C124,Tabela_Atividades!$A:$G,2,FALSE))</f>
        <v/>
      </c>
      <c r="E124" s="7">
        <f>IF(C124="","",VLOOKUP(C124,Tabela_Atividades!$A:$G,3,FALSE))</f>
        <v/>
      </c>
      <c r="F124" s="7" t="n"/>
      <c r="G124" s="7" t="n"/>
      <c r="H124" s="7" t="n"/>
      <c r="I124" s="7">
        <f>IF(C124="","",VLOOKUP(C124,Tabela_Atividades!$A:$G,4,FALSE))</f>
        <v/>
      </c>
      <c r="J124" s="7">
        <f>IF(C124="","",IF(E124="POR_OCORRENCIA",F124*I124,IF(E124="POR_JOVEM",G124*I124,IF(E124="NIVEL_5_10_15",IF(H124="Regular",5,IF(H124="Bom",10,IF(H124="Ótimo",15,0))),IF(E124="PONTOS_DIRETO",F124,0)))))</f>
        <v/>
      </c>
      <c r="K124" s="6" t="n"/>
    </row>
    <row r="125">
      <c r="A125" s="7" t="n"/>
      <c r="B125" s="7">
        <f>IF(A125="","",TEXT(A125,"mmm/aaaa"))</f>
        <v/>
      </c>
      <c r="C125" s="6" t="n"/>
      <c r="D125" s="7">
        <f>IF(C125="","",VLOOKUP(C125,Tabela_Atividades!$A:$G,2,FALSE))</f>
        <v/>
      </c>
      <c r="E125" s="7">
        <f>IF(C125="","",VLOOKUP(C125,Tabela_Atividades!$A:$G,3,FALSE))</f>
        <v/>
      </c>
      <c r="F125" s="7" t="n"/>
      <c r="G125" s="7" t="n"/>
      <c r="H125" s="7" t="n"/>
      <c r="I125" s="7">
        <f>IF(C125="","",VLOOKUP(C125,Tabela_Atividades!$A:$G,4,FALSE))</f>
        <v/>
      </c>
      <c r="J125" s="7">
        <f>IF(C125="","",IF(E125="POR_OCORRENCIA",F125*I125,IF(E125="POR_JOVEM",G125*I125,IF(E125="NIVEL_5_10_15",IF(H125="Regular",5,IF(H125="Bom",10,IF(H125="Ótimo",15,0))),IF(E125="PONTOS_DIRETO",F125,0)))))</f>
        <v/>
      </c>
      <c r="K125" s="6" t="n"/>
    </row>
    <row r="126">
      <c r="A126" s="7" t="n"/>
      <c r="B126" s="7">
        <f>IF(A126="","",TEXT(A126,"mmm/aaaa"))</f>
        <v/>
      </c>
      <c r="C126" s="6" t="n"/>
      <c r="D126" s="7">
        <f>IF(C126="","",VLOOKUP(C126,Tabela_Atividades!$A:$G,2,FALSE))</f>
        <v/>
      </c>
      <c r="E126" s="7">
        <f>IF(C126="","",VLOOKUP(C126,Tabela_Atividades!$A:$G,3,FALSE))</f>
        <v/>
      </c>
      <c r="F126" s="7" t="n"/>
      <c r="G126" s="7" t="n"/>
      <c r="H126" s="7" t="n"/>
      <c r="I126" s="7">
        <f>IF(C126="","",VLOOKUP(C126,Tabela_Atividades!$A:$G,4,FALSE))</f>
        <v/>
      </c>
      <c r="J126" s="7">
        <f>IF(C126="","",IF(E126="POR_OCORRENCIA",F126*I126,IF(E126="POR_JOVEM",G126*I126,IF(E126="NIVEL_5_10_15",IF(H126="Regular",5,IF(H126="Bom",10,IF(H126="Ótimo",15,0))),IF(E126="PONTOS_DIRETO",F126,0)))))</f>
        <v/>
      </c>
      <c r="K126" s="6" t="n"/>
    </row>
    <row r="127">
      <c r="A127" s="7" t="n"/>
      <c r="B127" s="7">
        <f>IF(A127="","",TEXT(A127,"mmm/aaaa"))</f>
        <v/>
      </c>
      <c r="C127" s="6" t="n"/>
      <c r="D127" s="7">
        <f>IF(C127="","",VLOOKUP(C127,Tabela_Atividades!$A:$G,2,FALSE))</f>
        <v/>
      </c>
      <c r="E127" s="7">
        <f>IF(C127="","",VLOOKUP(C127,Tabela_Atividades!$A:$G,3,FALSE))</f>
        <v/>
      </c>
      <c r="F127" s="7" t="n"/>
      <c r="G127" s="7" t="n"/>
      <c r="H127" s="7" t="n"/>
      <c r="I127" s="7">
        <f>IF(C127="","",VLOOKUP(C127,Tabela_Atividades!$A:$G,4,FALSE))</f>
        <v/>
      </c>
      <c r="J127" s="7">
        <f>IF(C127="","",IF(E127="POR_OCORRENCIA",F127*I127,IF(E127="POR_JOVEM",G127*I127,IF(E127="NIVEL_5_10_15",IF(H127="Regular",5,IF(H127="Bom",10,IF(H127="Ótimo",15,0))),IF(E127="PONTOS_DIRETO",F127,0)))))</f>
        <v/>
      </c>
      <c r="K127" s="6" t="n"/>
    </row>
    <row r="128">
      <c r="A128" s="7" t="n"/>
      <c r="B128" s="7">
        <f>IF(A128="","",TEXT(A128,"mmm/aaaa"))</f>
        <v/>
      </c>
      <c r="C128" s="6" t="n"/>
      <c r="D128" s="7">
        <f>IF(C128="","",VLOOKUP(C128,Tabela_Atividades!$A:$G,2,FALSE))</f>
        <v/>
      </c>
      <c r="E128" s="7">
        <f>IF(C128="","",VLOOKUP(C128,Tabela_Atividades!$A:$G,3,FALSE))</f>
        <v/>
      </c>
      <c r="F128" s="7" t="n"/>
      <c r="G128" s="7" t="n"/>
      <c r="H128" s="7" t="n"/>
      <c r="I128" s="7">
        <f>IF(C128="","",VLOOKUP(C128,Tabela_Atividades!$A:$G,4,FALSE))</f>
        <v/>
      </c>
      <c r="J128" s="7">
        <f>IF(C128="","",IF(E128="POR_OCORRENCIA",F128*I128,IF(E128="POR_JOVEM",G128*I128,IF(E128="NIVEL_5_10_15",IF(H128="Regular",5,IF(H128="Bom",10,IF(H128="Ótimo",15,0))),IF(E128="PONTOS_DIRETO",F128,0)))))</f>
        <v/>
      </c>
      <c r="K128" s="6" t="n"/>
    </row>
    <row r="129">
      <c r="A129" s="7" t="n"/>
      <c r="B129" s="7">
        <f>IF(A129="","",TEXT(A129,"mmm/aaaa"))</f>
        <v/>
      </c>
      <c r="C129" s="6" t="n"/>
      <c r="D129" s="7">
        <f>IF(C129="","",VLOOKUP(C129,Tabela_Atividades!$A:$G,2,FALSE))</f>
        <v/>
      </c>
      <c r="E129" s="7">
        <f>IF(C129="","",VLOOKUP(C129,Tabela_Atividades!$A:$G,3,FALSE))</f>
        <v/>
      </c>
      <c r="F129" s="7" t="n"/>
      <c r="G129" s="7" t="n"/>
      <c r="H129" s="7" t="n"/>
      <c r="I129" s="7">
        <f>IF(C129="","",VLOOKUP(C129,Tabela_Atividades!$A:$G,4,FALSE))</f>
        <v/>
      </c>
      <c r="J129" s="7">
        <f>IF(C129="","",IF(E129="POR_OCORRENCIA",F129*I129,IF(E129="POR_JOVEM",G129*I129,IF(E129="NIVEL_5_10_15",IF(H129="Regular",5,IF(H129="Bom",10,IF(H129="Ótimo",15,0))),IF(E129="PONTOS_DIRETO",F129,0)))))</f>
        <v/>
      </c>
      <c r="K129" s="6" t="n"/>
    </row>
    <row r="130">
      <c r="A130" s="7" t="n"/>
      <c r="B130" s="7">
        <f>IF(A130="","",TEXT(A130,"mmm/aaaa"))</f>
        <v/>
      </c>
      <c r="C130" s="6" t="n"/>
      <c r="D130" s="7">
        <f>IF(C130="","",VLOOKUP(C130,Tabela_Atividades!$A:$G,2,FALSE))</f>
        <v/>
      </c>
      <c r="E130" s="7">
        <f>IF(C130="","",VLOOKUP(C130,Tabela_Atividades!$A:$G,3,FALSE))</f>
        <v/>
      </c>
      <c r="F130" s="7" t="n"/>
      <c r="G130" s="7" t="n"/>
      <c r="H130" s="7" t="n"/>
      <c r="I130" s="7">
        <f>IF(C130="","",VLOOKUP(C130,Tabela_Atividades!$A:$G,4,FALSE))</f>
        <v/>
      </c>
      <c r="J130" s="7">
        <f>IF(C130="","",IF(E130="POR_OCORRENCIA",F130*I130,IF(E130="POR_JOVEM",G130*I130,IF(E130="NIVEL_5_10_15",IF(H130="Regular",5,IF(H130="Bom",10,IF(H130="Ótimo",15,0))),IF(E130="PONTOS_DIRETO",F130,0)))))</f>
        <v/>
      </c>
      <c r="K130" s="6" t="n"/>
    </row>
    <row r="131">
      <c r="A131" s="7" t="n"/>
      <c r="B131" s="7">
        <f>IF(A131="","",TEXT(A131,"mmm/aaaa"))</f>
        <v/>
      </c>
      <c r="C131" s="6" t="n"/>
      <c r="D131" s="7">
        <f>IF(C131="","",VLOOKUP(C131,Tabela_Atividades!$A:$G,2,FALSE))</f>
        <v/>
      </c>
      <c r="E131" s="7">
        <f>IF(C131="","",VLOOKUP(C131,Tabela_Atividades!$A:$G,3,FALSE))</f>
        <v/>
      </c>
      <c r="F131" s="7" t="n"/>
      <c r="G131" s="7" t="n"/>
      <c r="H131" s="7" t="n"/>
      <c r="I131" s="7">
        <f>IF(C131="","",VLOOKUP(C131,Tabela_Atividades!$A:$G,4,FALSE))</f>
        <v/>
      </c>
      <c r="J131" s="7">
        <f>IF(C131="","",IF(E131="POR_OCORRENCIA",F131*I131,IF(E131="POR_JOVEM",G131*I131,IF(E131="NIVEL_5_10_15",IF(H131="Regular",5,IF(H131="Bom",10,IF(H131="Ótimo",15,0))),IF(E131="PONTOS_DIRETO",F131,0)))))</f>
        <v/>
      </c>
      <c r="K131" s="6" t="n"/>
    </row>
    <row r="132">
      <c r="A132" s="7" t="n"/>
      <c r="B132" s="7">
        <f>IF(A132="","",TEXT(A132,"mmm/aaaa"))</f>
        <v/>
      </c>
      <c r="C132" s="6" t="n"/>
      <c r="D132" s="7">
        <f>IF(C132="","",VLOOKUP(C132,Tabela_Atividades!$A:$G,2,FALSE))</f>
        <v/>
      </c>
      <c r="E132" s="7">
        <f>IF(C132="","",VLOOKUP(C132,Tabela_Atividades!$A:$G,3,FALSE))</f>
        <v/>
      </c>
      <c r="F132" s="7" t="n"/>
      <c r="G132" s="7" t="n"/>
      <c r="H132" s="7" t="n"/>
      <c r="I132" s="7">
        <f>IF(C132="","",VLOOKUP(C132,Tabela_Atividades!$A:$G,4,FALSE))</f>
        <v/>
      </c>
      <c r="J132" s="7">
        <f>IF(C132="","",IF(E132="POR_OCORRENCIA",F132*I132,IF(E132="POR_JOVEM",G132*I132,IF(E132="NIVEL_5_10_15",IF(H132="Regular",5,IF(H132="Bom",10,IF(H132="Ótimo",15,0))),IF(E132="PONTOS_DIRETO",F132,0)))))</f>
        <v/>
      </c>
      <c r="K132" s="6" t="n"/>
    </row>
    <row r="133">
      <c r="A133" s="7" t="n"/>
      <c r="B133" s="7">
        <f>IF(A133="","",TEXT(A133,"mmm/aaaa"))</f>
        <v/>
      </c>
      <c r="C133" s="6" t="n"/>
      <c r="D133" s="7">
        <f>IF(C133="","",VLOOKUP(C133,Tabela_Atividades!$A:$G,2,FALSE))</f>
        <v/>
      </c>
      <c r="E133" s="7">
        <f>IF(C133="","",VLOOKUP(C133,Tabela_Atividades!$A:$G,3,FALSE))</f>
        <v/>
      </c>
      <c r="F133" s="7" t="n"/>
      <c r="G133" s="7" t="n"/>
      <c r="H133" s="7" t="n"/>
      <c r="I133" s="7">
        <f>IF(C133="","",VLOOKUP(C133,Tabela_Atividades!$A:$G,4,FALSE))</f>
        <v/>
      </c>
      <c r="J133" s="7">
        <f>IF(C133="","",IF(E133="POR_OCORRENCIA",F133*I133,IF(E133="POR_JOVEM",G133*I133,IF(E133="NIVEL_5_10_15",IF(H133="Regular",5,IF(H133="Bom",10,IF(H133="Ótimo",15,0))),IF(E133="PONTOS_DIRETO",F133,0)))))</f>
        <v/>
      </c>
      <c r="K133" s="6" t="n"/>
    </row>
    <row r="134">
      <c r="A134" s="7" t="n"/>
      <c r="B134" s="7">
        <f>IF(A134="","",TEXT(A134,"mmm/aaaa"))</f>
        <v/>
      </c>
      <c r="C134" s="6" t="n"/>
      <c r="D134" s="7">
        <f>IF(C134="","",VLOOKUP(C134,Tabela_Atividades!$A:$G,2,FALSE))</f>
        <v/>
      </c>
      <c r="E134" s="7">
        <f>IF(C134="","",VLOOKUP(C134,Tabela_Atividades!$A:$G,3,FALSE))</f>
        <v/>
      </c>
      <c r="F134" s="7" t="n"/>
      <c r="G134" s="7" t="n"/>
      <c r="H134" s="7" t="n"/>
      <c r="I134" s="7">
        <f>IF(C134="","",VLOOKUP(C134,Tabela_Atividades!$A:$G,4,FALSE))</f>
        <v/>
      </c>
      <c r="J134" s="7">
        <f>IF(C134="","",IF(E134="POR_OCORRENCIA",F134*I134,IF(E134="POR_JOVEM",G134*I134,IF(E134="NIVEL_5_10_15",IF(H134="Regular",5,IF(H134="Bom",10,IF(H134="Ótimo",15,0))),IF(E134="PONTOS_DIRETO",F134,0)))))</f>
        <v/>
      </c>
      <c r="K134" s="6" t="n"/>
    </row>
    <row r="135">
      <c r="A135" s="7" t="n"/>
      <c r="B135" s="7">
        <f>IF(A135="","",TEXT(A135,"mmm/aaaa"))</f>
        <v/>
      </c>
      <c r="C135" s="6" t="n"/>
      <c r="D135" s="7">
        <f>IF(C135="","",VLOOKUP(C135,Tabela_Atividades!$A:$G,2,FALSE))</f>
        <v/>
      </c>
      <c r="E135" s="7">
        <f>IF(C135="","",VLOOKUP(C135,Tabela_Atividades!$A:$G,3,FALSE))</f>
        <v/>
      </c>
      <c r="F135" s="7" t="n"/>
      <c r="G135" s="7" t="n"/>
      <c r="H135" s="7" t="n"/>
      <c r="I135" s="7">
        <f>IF(C135="","",VLOOKUP(C135,Tabela_Atividades!$A:$G,4,FALSE))</f>
        <v/>
      </c>
      <c r="J135" s="7">
        <f>IF(C135="","",IF(E135="POR_OCORRENCIA",F135*I135,IF(E135="POR_JOVEM",G135*I135,IF(E135="NIVEL_5_10_15",IF(H135="Regular",5,IF(H135="Bom",10,IF(H135="Ótimo",15,0))),IF(E135="PONTOS_DIRETO",F135,0)))))</f>
        <v/>
      </c>
      <c r="K135" s="6" t="n"/>
    </row>
    <row r="136">
      <c r="A136" s="7" t="n"/>
      <c r="B136" s="7">
        <f>IF(A136="","",TEXT(A136,"mmm/aaaa"))</f>
        <v/>
      </c>
      <c r="C136" s="6" t="n"/>
      <c r="D136" s="7">
        <f>IF(C136="","",VLOOKUP(C136,Tabela_Atividades!$A:$G,2,FALSE))</f>
        <v/>
      </c>
      <c r="E136" s="7">
        <f>IF(C136="","",VLOOKUP(C136,Tabela_Atividades!$A:$G,3,FALSE))</f>
        <v/>
      </c>
      <c r="F136" s="7" t="n"/>
      <c r="G136" s="7" t="n"/>
      <c r="H136" s="7" t="n"/>
      <c r="I136" s="7">
        <f>IF(C136="","",VLOOKUP(C136,Tabela_Atividades!$A:$G,4,FALSE))</f>
        <v/>
      </c>
      <c r="J136" s="7">
        <f>IF(C136="","",IF(E136="POR_OCORRENCIA",F136*I136,IF(E136="POR_JOVEM",G136*I136,IF(E136="NIVEL_5_10_15",IF(H136="Regular",5,IF(H136="Bom",10,IF(H136="Ótimo",15,0))),IF(E136="PONTOS_DIRETO",F136,0)))))</f>
        <v/>
      </c>
      <c r="K136" s="6" t="n"/>
    </row>
    <row r="137">
      <c r="A137" s="7" t="n"/>
      <c r="B137" s="7">
        <f>IF(A137="","",TEXT(A137,"mmm/aaaa"))</f>
        <v/>
      </c>
      <c r="C137" s="6" t="n"/>
      <c r="D137" s="7">
        <f>IF(C137="","",VLOOKUP(C137,Tabela_Atividades!$A:$G,2,FALSE))</f>
        <v/>
      </c>
      <c r="E137" s="7">
        <f>IF(C137="","",VLOOKUP(C137,Tabela_Atividades!$A:$G,3,FALSE))</f>
        <v/>
      </c>
      <c r="F137" s="7" t="n"/>
      <c r="G137" s="7" t="n"/>
      <c r="H137" s="7" t="n"/>
      <c r="I137" s="7">
        <f>IF(C137="","",VLOOKUP(C137,Tabela_Atividades!$A:$G,4,FALSE))</f>
        <v/>
      </c>
      <c r="J137" s="7">
        <f>IF(C137="","",IF(E137="POR_OCORRENCIA",F137*I137,IF(E137="POR_JOVEM",G137*I137,IF(E137="NIVEL_5_10_15",IF(H137="Regular",5,IF(H137="Bom",10,IF(H137="Ótimo",15,0))),IF(E137="PONTOS_DIRETO",F137,0)))))</f>
        <v/>
      </c>
      <c r="K137" s="6" t="n"/>
    </row>
    <row r="138">
      <c r="A138" s="7" t="n"/>
      <c r="B138" s="7">
        <f>IF(A138="","",TEXT(A138,"mmm/aaaa"))</f>
        <v/>
      </c>
      <c r="C138" s="6" t="n"/>
      <c r="D138" s="7">
        <f>IF(C138="","",VLOOKUP(C138,Tabela_Atividades!$A:$G,2,FALSE))</f>
        <v/>
      </c>
      <c r="E138" s="7">
        <f>IF(C138="","",VLOOKUP(C138,Tabela_Atividades!$A:$G,3,FALSE))</f>
        <v/>
      </c>
      <c r="F138" s="7" t="n"/>
      <c r="G138" s="7" t="n"/>
      <c r="H138" s="7" t="n"/>
      <c r="I138" s="7">
        <f>IF(C138="","",VLOOKUP(C138,Tabela_Atividades!$A:$G,4,FALSE))</f>
        <v/>
      </c>
      <c r="J138" s="7">
        <f>IF(C138="","",IF(E138="POR_OCORRENCIA",F138*I138,IF(E138="POR_JOVEM",G138*I138,IF(E138="NIVEL_5_10_15",IF(H138="Regular",5,IF(H138="Bom",10,IF(H138="Ótimo",15,0))),IF(E138="PONTOS_DIRETO",F138,0)))))</f>
        <v/>
      </c>
      <c r="K138" s="6" t="n"/>
    </row>
    <row r="139">
      <c r="A139" s="7" t="n"/>
      <c r="B139" s="7">
        <f>IF(A139="","",TEXT(A139,"mmm/aaaa"))</f>
        <v/>
      </c>
      <c r="C139" s="6" t="n"/>
      <c r="D139" s="7">
        <f>IF(C139="","",VLOOKUP(C139,Tabela_Atividades!$A:$G,2,FALSE))</f>
        <v/>
      </c>
      <c r="E139" s="7">
        <f>IF(C139="","",VLOOKUP(C139,Tabela_Atividades!$A:$G,3,FALSE))</f>
        <v/>
      </c>
      <c r="F139" s="7" t="n"/>
      <c r="G139" s="7" t="n"/>
      <c r="H139" s="7" t="n"/>
      <c r="I139" s="7">
        <f>IF(C139="","",VLOOKUP(C139,Tabela_Atividades!$A:$G,4,FALSE))</f>
        <v/>
      </c>
      <c r="J139" s="7">
        <f>IF(C139="","",IF(E139="POR_OCORRENCIA",F139*I139,IF(E139="POR_JOVEM",G139*I139,IF(E139="NIVEL_5_10_15",IF(H139="Regular",5,IF(H139="Bom",10,IF(H139="Ótimo",15,0))),IF(E139="PONTOS_DIRETO",F139,0)))))</f>
        <v/>
      </c>
      <c r="K139" s="6" t="n"/>
    </row>
    <row r="140">
      <c r="A140" s="7" t="n"/>
      <c r="B140" s="7">
        <f>IF(A140="","",TEXT(A140,"mmm/aaaa"))</f>
        <v/>
      </c>
      <c r="C140" s="6" t="n"/>
      <c r="D140" s="7">
        <f>IF(C140="","",VLOOKUP(C140,Tabela_Atividades!$A:$G,2,FALSE))</f>
        <v/>
      </c>
      <c r="E140" s="7">
        <f>IF(C140="","",VLOOKUP(C140,Tabela_Atividades!$A:$G,3,FALSE))</f>
        <v/>
      </c>
      <c r="F140" s="7" t="n"/>
      <c r="G140" s="7" t="n"/>
      <c r="H140" s="7" t="n"/>
      <c r="I140" s="7">
        <f>IF(C140="","",VLOOKUP(C140,Tabela_Atividades!$A:$G,4,FALSE))</f>
        <v/>
      </c>
      <c r="J140" s="7">
        <f>IF(C140="","",IF(E140="POR_OCORRENCIA",F140*I140,IF(E140="POR_JOVEM",G140*I140,IF(E140="NIVEL_5_10_15",IF(H140="Regular",5,IF(H140="Bom",10,IF(H140="Ótimo",15,0))),IF(E140="PONTOS_DIRETO",F140,0)))))</f>
        <v/>
      </c>
      <c r="K140" s="6" t="n"/>
    </row>
    <row r="141">
      <c r="A141" s="7" t="n"/>
      <c r="B141" s="7">
        <f>IF(A141="","",TEXT(A141,"mmm/aaaa"))</f>
        <v/>
      </c>
      <c r="C141" s="6" t="n"/>
      <c r="D141" s="7">
        <f>IF(C141="","",VLOOKUP(C141,Tabela_Atividades!$A:$G,2,FALSE))</f>
        <v/>
      </c>
      <c r="E141" s="7">
        <f>IF(C141="","",VLOOKUP(C141,Tabela_Atividades!$A:$G,3,FALSE))</f>
        <v/>
      </c>
      <c r="F141" s="7" t="n"/>
      <c r="G141" s="7" t="n"/>
      <c r="H141" s="7" t="n"/>
      <c r="I141" s="7">
        <f>IF(C141="","",VLOOKUP(C141,Tabela_Atividades!$A:$G,4,FALSE))</f>
        <v/>
      </c>
      <c r="J141" s="7">
        <f>IF(C141="","",IF(E141="POR_OCORRENCIA",F141*I141,IF(E141="POR_JOVEM",G141*I141,IF(E141="NIVEL_5_10_15",IF(H141="Regular",5,IF(H141="Bom",10,IF(H141="Ótimo",15,0))),IF(E141="PONTOS_DIRETO",F141,0)))))</f>
        <v/>
      </c>
      <c r="K141" s="6" t="n"/>
    </row>
    <row r="142">
      <c r="A142" s="7" t="n"/>
      <c r="B142" s="7">
        <f>IF(A142="","",TEXT(A142,"mmm/aaaa"))</f>
        <v/>
      </c>
      <c r="C142" s="6" t="n"/>
      <c r="D142" s="7">
        <f>IF(C142="","",VLOOKUP(C142,Tabela_Atividades!$A:$G,2,FALSE))</f>
        <v/>
      </c>
      <c r="E142" s="7">
        <f>IF(C142="","",VLOOKUP(C142,Tabela_Atividades!$A:$G,3,FALSE))</f>
        <v/>
      </c>
      <c r="F142" s="7" t="n"/>
      <c r="G142" s="7" t="n"/>
      <c r="H142" s="7" t="n"/>
      <c r="I142" s="7">
        <f>IF(C142="","",VLOOKUP(C142,Tabela_Atividades!$A:$G,4,FALSE))</f>
        <v/>
      </c>
      <c r="J142" s="7">
        <f>IF(C142="","",IF(E142="POR_OCORRENCIA",F142*I142,IF(E142="POR_JOVEM",G142*I142,IF(E142="NIVEL_5_10_15",IF(H142="Regular",5,IF(H142="Bom",10,IF(H142="Ótimo",15,0))),IF(E142="PONTOS_DIRETO",F142,0)))))</f>
        <v/>
      </c>
      <c r="K142" s="6" t="n"/>
    </row>
    <row r="143">
      <c r="A143" s="7" t="n"/>
      <c r="B143" s="7">
        <f>IF(A143="","",TEXT(A143,"mmm/aaaa"))</f>
        <v/>
      </c>
      <c r="C143" s="6" t="n"/>
      <c r="D143" s="7">
        <f>IF(C143="","",VLOOKUP(C143,Tabela_Atividades!$A:$G,2,FALSE))</f>
        <v/>
      </c>
      <c r="E143" s="7">
        <f>IF(C143="","",VLOOKUP(C143,Tabela_Atividades!$A:$G,3,FALSE))</f>
        <v/>
      </c>
      <c r="F143" s="7" t="n"/>
      <c r="G143" s="7" t="n"/>
      <c r="H143" s="7" t="n"/>
      <c r="I143" s="7">
        <f>IF(C143="","",VLOOKUP(C143,Tabela_Atividades!$A:$G,4,FALSE))</f>
        <v/>
      </c>
      <c r="J143" s="7">
        <f>IF(C143="","",IF(E143="POR_OCORRENCIA",F143*I143,IF(E143="POR_JOVEM",G143*I143,IF(E143="NIVEL_5_10_15",IF(H143="Regular",5,IF(H143="Bom",10,IF(H143="Ótimo",15,0))),IF(E143="PONTOS_DIRETO",F143,0)))))</f>
        <v/>
      </c>
      <c r="K143" s="6" t="n"/>
    </row>
    <row r="144">
      <c r="A144" s="7" t="n"/>
      <c r="B144" s="7">
        <f>IF(A144="","",TEXT(A144,"mmm/aaaa"))</f>
        <v/>
      </c>
      <c r="C144" s="6" t="n"/>
      <c r="D144" s="7">
        <f>IF(C144="","",VLOOKUP(C144,Tabela_Atividades!$A:$G,2,FALSE))</f>
        <v/>
      </c>
      <c r="E144" s="7">
        <f>IF(C144="","",VLOOKUP(C144,Tabela_Atividades!$A:$G,3,FALSE))</f>
        <v/>
      </c>
      <c r="F144" s="7" t="n"/>
      <c r="G144" s="7" t="n"/>
      <c r="H144" s="7" t="n"/>
      <c r="I144" s="7">
        <f>IF(C144="","",VLOOKUP(C144,Tabela_Atividades!$A:$G,4,FALSE))</f>
        <v/>
      </c>
      <c r="J144" s="7">
        <f>IF(C144="","",IF(E144="POR_OCORRENCIA",F144*I144,IF(E144="POR_JOVEM",G144*I144,IF(E144="NIVEL_5_10_15",IF(H144="Regular",5,IF(H144="Bom",10,IF(H144="Ótimo",15,0))),IF(E144="PONTOS_DIRETO",F144,0)))))</f>
        <v/>
      </c>
      <c r="K144" s="6" t="n"/>
    </row>
    <row r="145">
      <c r="A145" s="7" t="n"/>
      <c r="B145" s="7">
        <f>IF(A145="","",TEXT(A145,"mmm/aaaa"))</f>
        <v/>
      </c>
      <c r="C145" s="6" t="n"/>
      <c r="D145" s="7">
        <f>IF(C145="","",VLOOKUP(C145,Tabela_Atividades!$A:$G,2,FALSE))</f>
        <v/>
      </c>
      <c r="E145" s="7">
        <f>IF(C145="","",VLOOKUP(C145,Tabela_Atividades!$A:$G,3,FALSE))</f>
        <v/>
      </c>
      <c r="F145" s="7" t="n"/>
      <c r="G145" s="7" t="n"/>
      <c r="H145" s="7" t="n"/>
      <c r="I145" s="7">
        <f>IF(C145="","",VLOOKUP(C145,Tabela_Atividades!$A:$G,4,FALSE))</f>
        <v/>
      </c>
      <c r="J145" s="7">
        <f>IF(C145="","",IF(E145="POR_OCORRENCIA",F145*I145,IF(E145="POR_JOVEM",G145*I145,IF(E145="NIVEL_5_10_15",IF(H145="Regular",5,IF(H145="Bom",10,IF(H145="Ótimo",15,0))),IF(E145="PONTOS_DIRETO",F145,0)))))</f>
        <v/>
      </c>
      <c r="K145" s="6" t="n"/>
    </row>
    <row r="146">
      <c r="A146" s="7" t="n"/>
      <c r="B146" s="7">
        <f>IF(A146="","",TEXT(A146,"mmm/aaaa"))</f>
        <v/>
      </c>
      <c r="C146" s="6" t="n"/>
      <c r="D146" s="7">
        <f>IF(C146="","",VLOOKUP(C146,Tabela_Atividades!$A:$G,2,FALSE))</f>
        <v/>
      </c>
      <c r="E146" s="7">
        <f>IF(C146="","",VLOOKUP(C146,Tabela_Atividades!$A:$G,3,FALSE))</f>
        <v/>
      </c>
      <c r="F146" s="7" t="n"/>
      <c r="G146" s="7" t="n"/>
      <c r="H146" s="7" t="n"/>
      <c r="I146" s="7">
        <f>IF(C146="","",VLOOKUP(C146,Tabela_Atividades!$A:$G,4,FALSE))</f>
        <v/>
      </c>
      <c r="J146" s="7">
        <f>IF(C146="","",IF(E146="POR_OCORRENCIA",F146*I146,IF(E146="POR_JOVEM",G146*I146,IF(E146="NIVEL_5_10_15",IF(H146="Regular",5,IF(H146="Bom",10,IF(H146="Ótimo",15,0))),IF(E146="PONTOS_DIRETO",F146,0)))))</f>
        <v/>
      </c>
      <c r="K146" s="6" t="n"/>
    </row>
    <row r="147">
      <c r="A147" s="7" t="n"/>
      <c r="B147" s="7">
        <f>IF(A147="","",TEXT(A147,"mmm/aaaa"))</f>
        <v/>
      </c>
      <c r="C147" s="6" t="n"/>
      <c r="D147" s="7">
        <f>IF(C147="","",VLOOKUP(C147,Tabela_Atividades!$A:$G,2,FALSE))</f>
        <v/>
      </c>
      <c r="E147" s="7">
        <f>IF(C147="","",VLOOKUP(C147,Tabela_Atividades!$A:$G,3,FALSE))</f>
        <v/>
      </c>
      <c r="F147" s="7" t="n"/>
      <c r="G147" s="7" t="n"/>
      <c r="H147" s="7" t="n"/>
      <c r="I147" s="7">
        <f>IF(C147="","",VLOOKUP(C147,Tabela_Atividades!$A:$G,4,FALSE))</f>
        <v/>
      </c>
      <c r="J147" s="7">
        <f>IF(C147="","",IF(E147="POR_OCORRENCIA",F147*I147,IF(E147="POR_JOVEM",G147*I147,IF(E147="NIVEL_5_10_15",IF(H147="Regular",5,IF(H147="Bom",10,IF(H147="Ótimo",15,0))),IF(E147="PONTOS_DIRETO",F147,0)))))</f>
        <v/>
      </c>
      <c r="K147" s="6" t="n"/>
    </row>
    <row r="148">
      <c r="A148" s="7" t="n"/>
      <c r="B148" s="7">
        <f>IF(A148="","",TEXT(A148,"mmm/aaaa"))</f>
        <v/>
      </c>
      <c r="C148" s="6" t="n"/>
      <c r="D148" s="7">
        <f>IF(C148="","",VLOOKUP(C148,Tabela_Atividades!$A:$G,2,FALSE))</f>
        <v/>
      </c>
      <c r="E148" s="7">
        <f>IF(C148="","",VLOOKUP(C148,Tabela_Atividades!$A:$G,3,FALSE))</f>
        <v/>
      </c>
      <c r="F148" s="7" t="n"/>
      <c r="G148" s="7" t="n"/>
      <c r="H148" s="7" t="n"/>
      <c r="I148" s="7">
        <f>IF(C148="","",VLOOKUP(C148,Tabela_Atividades!$A:$G,4,FALSE))</f>
        <v/>
      </c>
      <c r="J148" s="7">
        <f>IF(C148="","",IF(E148="POR_OCORRENCIA",F148*I148,IF(E148="POR_JOVEM",G148*I148,IF(E148="NIVEL_5_10_15",IF(H148="Regular",5,IF(H148="Bom",10,IF(H148="Ótimo",15,0))),IF(E148="PONTOS_DIRETO",F148,0)))))</f>
        <v/>
      </c>
      <c r="K148" s="6" t="n"/>
    </row>
    <row r="149">
      <c r="A149" s="7" t="n"/>
      <c r="B149" s="7">
        <f>IF(A149="","",TEXT(A149,"mmm/aaaa"))</f>
        <v/>
      </c>
      <c r="C149" s="6" t="n"/>
      <c r="D149" s="7">
        <f>IF(C149="","",VLOOKUP(C149,Tabela_Atividades!$A:$G,2,FALSE))</f>
        <v/>
      </c>
      <c r="E149" s="7">
        <f>IF(C149="","",VLOOKUP(C149,Tabela_Atividades!$A:$G,3,FALSE))</f>
        <v/>
      </c>
      <c r="F149" s="7" t="n"/>
      <c r="G149" s="7" t="n"/>
      <c r="H149" s="7" t="n"/>
      <c r="I149" s="7">
        <f>IF(C149="","",VLOOKUP(C149,Tabela_Atividades!$A:$G,4,FALSE))</f>
        <v/>
      </c>
      <c r="J149" s="7">
        <f>IF(C149="","",IF(E149="POR_OCORRENCIA",F149*I149,IF(E149="POR_JOVEM",G149*I149,IF(E149="NIVEL_5_10_15",IF(H149="Regular",5,IF(H149="Bom",10,IF(H149="Ótimo",15,0))),IF(E149="PONTOS_DIRETO",F149,0)))))</f>
        <v/>
      </c>
      <c r="K149" s="6" t="n"/>
    </row>
    <row r="150">
      <c r="A150" s="7" t="n"/>
      <c r="B150" s="7">
        <f>IF(A150="","",TEXT(A150,"mmm/aaaa"))</f>
        <v/>
      </c>
      <c r="C150" s="6" t="n"/>
      <c r="D150" s="7">
        <f>IF(C150="","",VLOOKUP(C150,Tabela_Atividades!$A:$G,2,FALSE))</f>
        <v/>
      </c>
      <c r="E150" s="7">
        <f>IF(C150="","",VLOOKUP(C150,Tabela_Atividades!$A:$G,3,FALSE))</f>
        <v/>
      </c>
      <c r="F150" s="7" t="n"/>
      <c r="G150" s="7" t="n"/>
      <c r="H150" s="7" t="n"/>
      <c r="I150" s="7">
        <f>IF(C150="","",VLOOKUP(C150,Tabela_Atividades!$A:$G,4,FALSE))</f>
        <v/>
      </c>
      <c r="J150" s="7">
        <f>IF(C150="","",IF(E150="POR_OCORRENCIA",F150*I150,IF(E150="POR_JOVEM",G150*I150,IF(E150="NIVEL_5_10_15",IF(H150="Regular",5,IF(H150="Bom",10,IF(H150="Ótimo",15,0))),IF(E150="PONTOS_DIRETO",F150,0)))))</f>
        <v/>
      </c>
      <c r="K150" s="6" t="n"/>
    </row>
    <row r="151">
      <c r="A151" s="7" t="n"/>
      <c r="B151" s="7">
        <f>IF(A151="","",TEXT(A151,"mmm/aaaa"))</f>
        <v/>
      </c>
      <c r="C151" s="6" t="n"/>
      <c r="D151" s="7">
        <f>IF(C151="","",VLOOKUP(C151,Tabela_Atividades!$A:$G,2,FALSE))</f>
        <v/>
      </c>
      <c r="E151" s="7">
        <f>IF(C151="","",VLOOKUP(C151,Tabela_Atividades!$A:$G,3,FALSE))</f>
        <v/>
      </c>
      <c r="F151" s="7" t="n"/>
      <c r="G151" s="7" t="n"/>
      <c r="H151" s="7" t="n"/>
      <c r="I151" s="7">
        <f>IF(C151="","",VLOOKUP(C151,Tabela_Atividades!$A:$G,4,FALSE))</f>
        <v/>
      </c>
      <c r="J151" s="7">
        <f>IF(C151="","",IF(E151="POR_OCORRENCIA",F151*I151,IF(E151="POR_JOVEM",G151*I151,IF(E151="NIVEL_5_10_15",IF(H151="Regular",5,IF(H151="Bom",10,IF(H151="Ótimo",15,0))),IF(E151="PONTOS_DIRETO",F151,0)))))</f>
        <v/>
      </c>
      <c r="K151" s="6" t="n"/>
    </row>
    <row r="152">
      <c r="A152" s="7" t="n"/>
      <c r="B152" s="7">
        <f>IF(A152="","",TEXT(A152,"mmm/aaaa"))</f>
        <v/>
      </c>
      <c r="C152" s="6" t="n"/>
      <c r="D152" s="7">
        <f>IF(C152="","",VLOOKUP(C152,Tabela_Atividades!$A:$G,2,FALSE))</f>
        <v/>
      </c>
      <c r="E152" s="7">
        <f>IF(C152="","",VLOOKUP(C152,Tabela_Atividades!$A:$G,3,FALSE))</f>
        <v/>
      </c>
      <c r="F152" s="7" t="n"/>
      <c r="G152" s="7" t="n"/>
      <c r="H152" s="7" t="n"/>
      <c r="I152" s="7">
        <f>IF(C152="","",VLOOKUP(C152,Tabela_Atividades!$A:$G,4,FALSE))</f>
        <v/>
      </c>
      <c r="J152" s="7">
        <f>IF(C152="","",IF(E152="POR_OCORRENCIA",F152*I152,IF(E152="POR_JOVEM",G152*I152,IF(E152="NIVEL_5_10_15",IF(H152="Regular",5,IF(H152="Bom",10,IF(H152="Ótimo",15,0))),IF(E152="PONTOS_DIRETO",F152,0)))))</f>
        <v/>
      </c>
      <c r="K152" s="6" t="n"/>
    </row>
    <row r="153">
      <c r="A153" s="7" t="n"/>
      <c r="B153" s="7">
        <f>IF(A153="","",TEXT(A153,"mmm/aaaa"))</f>
        <v/>
      </c>
      <c r="C153" s="6" t="n"/>
      <c r="D153" s="7">
        <f>IF(C153="","",VLOOKUP(C153,Tabela_Atividades!$A:$G,2,FALSE))</f>
        <v/>
      </c>
      <c r="E153" s="7">
        <f>IF(C153="","",VLOOKUP(C153,Tabela_Atividades!$A:$G,3,FALSE))</f>
        <v/>
      </c>
      <c r="F153" s="7" t="n"/>
      <c r="G153" s="7" t="n"/>
      <c r="H153" s="7" t="n"/>
      <c r="I153" s="7">
        <f>IF(C153="","",VLOOKUP(C153,Tabela_Atividades!$A:$G,4,FALSE))</f>
        <v/>
      </c>
      <c r="J153" s="7">
        <f>IF(C153="","",IF(E153="POR_OCORRENCIA",F153*I153,IF(E153="POR_JOVEM",G153*I153,IF(E153="NIVEL_5_10_15",IF(H153="Regular",5,IF(H153="Bom",10,IF(H153="Ótimo",15,0))),IF(E153="PONTOS_DIRETO",F153,0)))))</f>
        <v/>
      </c>
      <c r="K153" s="6" t="n"/>
    </row>
    <row r="154">
      <c r="A154" s="7" t="n"/>
      <c r="B154" s="7">
        <f>IF(A154="","",TEXT(A154,"mmm/aaaa"))</f>
        <v/>
      </c>
      <c r="C154" s="6" t="n"/>
      <c r="D154" s="7">
        <f>IF(C154="","",VLOOKUP(C154,Tabela_Atividades!$A:$G,2,FALSE))</f>
        <v/>
      </c>
      <c r="E154" s="7">
        <f>IF(C154="","",VLOOKUP(C154,Tabela_Atividades!$A:$G,3,FALSE))</f>
        <v/>
      </c>
      <c r="F154" s="7" t="n"/>
      <c r="G154" s="7" t="n"/>
      <c r="H154" s="7" t="n"/>
      <c r="I154" s="7">
        <f>IF(C154="","",VLOOKUP(C154,Tabela_Atividades!$A:$G,4,FALSE))</f>
        <v/>
      </c>
      <c r="J154" s="7">
        <f>IF(C154="","",IF(E154="POR_OCORRENCIA",F154*I154,IF(E154="POR_JOVEM",G154*I154,IF(E154="NIVEL_5_10_15",IF(H154="Regular",5,IF(H154="Bom",10,IF(H154="Ótimo",15,0))),IF(E154="PONTOS_DIRETO",F154,0)))))</f>
        <v/>
      </c>
      <c r="K154" s="6" t="n"/>
    </row>
    <row r="155">
      <c r="A155" s="7" t="n"/>
      <c r="B155" s="7">
        <f>IF(A155="","",TEXT(A155,"mmm/aaaa"))</f>
        <v/>
      </c>
      <c r="C155" s="6" t="n"/>
      <c r="D155" s="7">
        <f>IF(C155="","",VLOOKUP(C155,Tabela_Atividades!$A:$G,2,FALSE))</f>
        <v/>
      </c>
      <c r="E155" s="7">
        <f>IF(C155="","",VLOOKUP(C155,Tabela_Atividades!$A:$G,3,FALSE))</f>
        <v/>
      </c>
      <c r="F155" s="7" t="n"/>
      <c r="G155" s="7" t="n"/>
      <c r="H155" s="7" t="n"/>
      <c r="I155" s="7">
        <f>IF(C155="","",VLOOKUP(C155,Tabela_Atividades!$A:$G,4,FALSE))</f>
        <v/>
      </c>
      <c r="J155" s="7">
        <f>IF(C155="","",IF(E155="POR_OCORRENCIA",F155*I155,IF(E155="POR_JOVEM",G155*I155,IF(E155="NIVEL_5_10_15",IF(H155="Regular",5,IF(H155="Bom",10,IF(H155="Ótimo",15,0))),IF(E155="PONTOS_DIRETO",F155,0)))))</f>
        <v/>
      </c>
      <c r="K155" s="6" t="n"/>
    </row>
    <row r="156">
      <c r="A156" s="7" t="n"/>
      <c r="B156" s="7">
        <f>IF(A156="","",TEXT(A156,"mmm/aaaa"))</f>
        <v/>
      </c>
      <c r="C156" s="6" t="n"/>
      <c r="D156" s="7">
        <f>IF(C156="","",VLOOKUP(C156,Tabela_Atividades!$A:$G,2,FALSE))</f>
        <v/>
      </c>
      <c r="E156" s="7">
        <f>IF(C156="","",VLOOKUP(C156,Tabela_Atividades!$A:$G,3,FALSE))</f>
        <v/>
      </c>
      <c r="F156" s="7" t="n"/>
      <c r="G156" s="7" t="n"/>
      <c r="H156" s="7" t="n"/>
      <c r="I156" s="7">
        <f>IF(C156="","",VLOOKUP(C156,Tabela_Atividades!$A:$G,4,FALSE))</f>
        <v/>
      </c>
      <c r="J156" s="7">
        <f>IF(C156="","",IF(E156="POR_OCORRENCIA",F156*I156,IF(E156="POR_JOVEM",G156*I156,IF(E156="NIVEL_5_10_15",IF(H156="Regular",5,IF(H156="Bom",10,IF(H156="Ótimo",15,0))),IF(E156="PONTOS_DIRETO",F156,0)))))</f>
        <v/>
      </c>
      <c r="K156" s="6" t="n"/>
    </row>
    <row r="157">
      <c r="A157" s="7" t="n"/>
      <c r="B157" s="7">
        <f>IF(A157="","",TEXT(A157,"mmm/aaaa"))</f>
        <v/>
      </c>
      <c r="C157" s="6" t="n"/>
      <c r="D157" s="7">
        <f>IF(C157="","",VLOOKUP(C157,Tabela_Atividades!$A:$G,2,FALSE))</f>
        <v/>
      </c>
      <c r="E157" s="7">
        <f>IF(C157="","",VLOOKUP(C157,Tabela_Atividades!$A:$G,3,FALSE))</f>
        <v/>
      </c>
      <c r="F157" s="7" t="n"/>
      <c r="G157" s="7" t="n"/>
      <c r="H157" s="7" t="n"/>
      <c r="I157" s="7">
        <f>IF(C157="","",VLOOKUP(C157,Tabela_Atividades!$A:$G,4,FALSE))</f>
        <v/>
      </c>
      <c r="J157" s="7">
        <f>IF(C157="","",IF(E157="POR_OCORRENCIA",F157*I157,IF(E157="POR_JOVEM",G157*I157,IF(E157="NIVEL_5_10_15",IF(H157="Regular",5,IF(H157="Bom",10,IF(H157="Ótimo",15,0))),IF(E157="PONTOS_DIRETO",F157,0)))))</f>
        <v/>
      </c>
      <c r="K157" s="6" t="n"/>
    </row>
    <row r="158">
      <c r="A158" s="7" t="n"/>
      <c r="B158" s="7">
        <f>IF(A158="","",TEXT(A158,"mmm/aaaa"))</f>
        <v/>
      </c>
      <c r="C158" s="6" t="n"/>
      <c r="D158" s="7">
        <f>IF(C158="","",VLOOKUP(C158,Tabela_Atividades!$A:$G,2,FALSE))</f>
        <v/>
      </c>
      <c r="E158" s="7">
        <f>IF(C158="","",VLOOKUP(C158,Tabela_Atividades!$A:$G,3,FALSE))</f>
        <v/>
      </c>
      <c r="F158" s="7" t="n"/>
      <c r="G158" s="7" t="n"/>
      <c r="H158" s="7" t="n"/>
      <c r="I158" s="7">
        <f>IF(C158="","",VLOOKUP(C158,Tabela_Atividades!$A:$G,4,FALSE))</f>
        <v/>
      </c>
      <c r="J158" s="7">
        <f>IF(C158="","",IF(E158="POR_OCORRENCIA",F158*I158,IF(E158="POR_JOVEM",G158*I158,IF(E158="NIVEL_5_10_15",IF(H158="Regular",5,IF(H158="Bom",10,IF(H158="Ótimo",15,0))),IF(E158="PONTOS_DIRETO",F158,0)))))</f>
        <v/>
      </c>
      <c r="K158" s="6" t="n"/>
    </row>
    <row r="159">
      <c r="A159" s="7" t="n"/>
      <c r="B159" s="7">
        <f>IF(A159="","",TEXT(A159,"mmm/aaaa"))</f>
        <v/>
      </c>
      <c r="C159" s="6" t="n"/>
      <c r="D159" s="7">
        <f>IF(C159="","",VLOOKUP(C159,Tabela_Atividades!$A:$G,2,FALSE))</f>
        <v/>
      </c>
      <c r="E159" s="7">
        <f>IF(C159="","",VLOOKUP(C159,Tabela_Atividades!$A:$G,3,FALSE))</f>
        <v/>
      </c>
      <c r="F159" s="7" t="n"/>
      <c r="G159" s="7" t="n"/>
      <c r="H159" s="7" t="n"/>
      <c r="I159" s="7">
        <f>IF(C159="","",VLOOKUP(C159,Tabela_Atividades!$A:$G,4,FALSE))</f>
        <v/>
      </c>
      <c r="J159" s="7">
        <f>IF(C159="","",IF(E159="POR_OCORRENCIA",F159*I159,IF(E159="POR_JOVEM",G159*I159,IF(E159="NIVEL_5_10_15",IF(H159="Regular",5,IF(H159="Bom",10,IF(H159="Ótimo",15,0))),IF(E159="PONTOS_DIRETO",F159,0)))))</f>
        <v/>
      </c>
      <c r="K159" s="6" t="n"/>
    </row>
    <row r="160">
      <c r="A160" s="7" t="n"/>
      <c r="B160" s="7">
        <f>IF(A160="","",TEXT(A160,"mmm/aaaa"))</f>
        <v/>
      </c>
      <c r="C160" s="6" t="n"/>
      <c r="D160" s="7">
        <f>IF(C160="","",VLOOKUP(C160,Tabela_Atividades!$A:$G,2,FALSE))</f>
        <v/>
      </c>
      <c r="E160" s="7">
        <f>IF(C160="","",VLOOKUP(C160,Tabela_Atividades!$A:$G,3,FALSE))</f>
        <v/>
      </c>
      <c r="F160" s="7" t="n"/>
      <c r="G160" s="7" t="n"/>
      <c r="H160" s="7" t="n"/>
      <c r="I160" s="7">
        <f>IF(C160="","",VLOOKUP(C160,Tabela_Atividades!$A:$G,4,FALSE))</f>
        <v/>
      </c>
      <c r="J160" s="7">
        <f>IF(C160="","",IF(E160="POR_OCORRENCIA",F160*I160,IF(E160="POR_JOVEM",G160*I160,IF(E160="NIVEL_5_10_15",IF(H160="Regular",5,IF(H160="Bom",10,IF(H160="Ótimo",15,0))),IF(E160="PONTOS_DIRETO",F160,0)))))</f>
        <v/>
      </c>
      <c r="K160" s="6" t="n"/>
    </row>
    <row r="161">
      <c r="A161" s="7" t="n"/>
      <c r="B161" s="7">
        <f>IF(A161="","",TEXT(A161,"mmm/aaaa"))</f>
        <v/>
      </c>
      <c r="C161" s="6" t="n"/>
      <c r="D161" s="7">
        <f>IF(C161="","",VLOOKUP(C161,Tabela_Atividades!$A:$G,2,FALSE))</f>
        <v/>
      </c>
      <c r="E161" s="7">
        <f>IF(C161="","",VLOOKUP(C161,Tabela_Atividades!$A:$G,3,FALSE))</f>
        <v/>
      </c>
      <c r="F161" s="7" t="n"/>
      <c r="G161" s="7" t="n"/>
      <c r="H161" s="7" t="n"/>
      <c r="I161" s="7">
        <f>IF(C161="","",VLOOKUP(C161,Tabela_Atividades!$A:$G,4,FALSE))</f>
        <v/>
      </c>
      <c r="J161" s="7">
        <f>IF(C161="","",IF(E161="POR_OCORRENCIA",F161*I161,IF(E161="POR_JOVEM",G161*I161,IF(E161="NIVEL_5_10_15",IF(H161="Regular",5,IF(H161="Bom",10,IF(H161="Ótimo",15,0))),IF(E161="PONTOS_DIRETO",F161,0)))))</f>
        <v/>
      </c>
      <c r="K161" s="6" t="n"/>
    </row>
    <row r="162">
      <c r="A162" s="7" t="n"/>
      <c r="B162" s="7">
        <f>IF(A162="","",TEXT(A162,"mmm/aaaa"))</f>
        <v/>
      </c>
      <c r="C162" s="6" t="n"/>
      <c r="D162" s="7">
        <f>IF(C162="","",VLOOKUP(C162,Tabela_Atividades!$A:$G,2,FALSE))</f>
        <v/>
      </c>
      <c r="E162" s="7">
        <f>IF(C162="","",VLOOKUP(C162,Tabela_Atividades!$A:$G,3,FALSE))</f>
        <v/>
      </c>
      <c r="F162" s="7" t="n"/>
      <c r="G162" s="7" t="n"/>
      <c r="H162" s="7" t="n"/>
      <c r="I162" s="7">
        <f>IF(C162="","",VLOOKUP(C162,Tabela_Atividades!$A:$G,4,FALSE))</f>
        <v/>
      </c>
      <c r="J162" s="7">
        <f>IF(C162="","",IF(E162="POR_OCORRENCIA",F162*I162,IF(E162="POR_JOVEM",G162*I162,IF(E162="NIVEL_5_10_15",IF(H162="Regular",5,IF(H162="Bom",10,IF(H162="Ótimo",15,0))),IF(E162="PONTOS_DIRETO",F162,0)))))</f>
        <v/>
      </c>
      <c r="K162" s="6" t="n"/>
    </row>
    <row r="163">
      <c r="A163" s="7" t="n"/>
      <c r="B163" s="7">
        <f>IF(A163="","",TEXT(A163,"mmm/aaaa"))</f>
        <v/>
      </c>
      <c r="C163" s="6" t="n"/>
      <c r="D163" s="7">
        <f>IF(C163="","",VLOOKUP(C163,Tabela_Atividades!$A:$G,2,FALSE))</f>
        <v/>
      </c>
      <c r="E163" s="7">
        <f>IF(C163="","",VLOOKUP(C163,Tabela_Atividades!$A:$G,3,FALSE))</f>
        <v/>
      </c>
      <c r="F163" s="7" t="n"/>
      <c r="G163" s="7" t="n"/>
      <c r="H163" s="7" t="n"/>
      <c r="I163" s="7">
        <f>IF(C163="","",VLOOKUP(C163,Tabela_Atividades!$A:$G,4,FALSE))</f>
        <v/>
      </c>
      <c r="J163" s="7">
        <f>IF(C163="","",IF(E163="POR_OCORRENCIA",F163*I163,IF(E163="POR_JOVEM",G163*I163,IF(E163="NIVEL_5_10_15",IF(H163="Regular",5,IF(H163="Bom",10,IF(H163="Ótimo",15,0))),IF(E163="PONTOS_DIRETO",F163,0)))))</f>
        <v/>
      </c>
      <c r="K163" s="6" t="n"/>
    </row>
    <row r="164">
      <c r="A164" s="7" t="n"/>
      <c r="B164" s="7">
        <f>IF(A164="","",TEXT(A164,"mmm/aaaa"))</f>
        <v/>
      </c>
      <c r="C164" s="6" t="n"/>
      <c r="D164" s="7">
        <f>IF(C164="","",VLOOKUP(C164,Tabela_Atividades!$A:$G,2,FALSE))</f>
        <v/>
      </c>
      <c r="E164" s="7">
        <f>IF(C164="","",VLOOKUP(C164,Tabela_Atividades!$A:$G,3,FALSE))</f>
        <v/>
      </c>
      <c r="F164" s="7" t="n"/>
      <c r="G164" s="7" t="n"/>
      <c r="H164" s="7" t="n"/>
      <c r="I164" s="7">
        <f>IF(C164="","",VLOOKUP(C164,Tabela_Atividades!$A:$G,4,FALSE))</f>
        <v/>
      </c>
      <c r="J164" s="7">
        <f>IF(C164="","",IF(E164="POR_OCORRENCIA",F164*I164,IF(E164="POR_JOVEM",G164*I164,IF(E164="NIVEL_5_10_15",IF(H164="Regular",5,IF(H164="Bom",10,IF(H164="Ótimo",15,0))),IF(E164="PONTOS_DIRETO",F164,0)))))</f>
        <v/>
      </c>
      <c r="K164" s="6" t="n"/>
    </row>
    <row r="165">
      <c r="A165" s="7" t="n"/>
      <c r="B165" s="7">
        <f>IF(A165="","",TEXT(A165,"mmm/aaaa"))</f>
        <v/>
      </c>
      <c r="C165" s="6" t="n"/>
      <c r="D165" s="7">
        <f>IF(C165="","",VLOOKUP(C165,Tabela_Atividades!$A:$G,2,FALSE))</f>
        <v/>
      </c>
      <c r="E165" s="7">
        <f>IF(C165="","",VLOOKUP(C165,Tabela_Atividades!$A:$G,3,FALSE))</f>
        <v/>
      </c>
      <c r="F165" s="7" t="n"/>
      <c r="G165" s="7" t="n"/>
      <c r="H165" s="7" t="n"/>
      <c r="I165" s="7">
        <f>IF(C165="","",VLOOKUP(C165,Tabela_Atividades!$A:$G,4,FALSE))</f>
        <v/>
      </c>
      <c r="J165" s="7">
        <f>IF(C165="","",IF(E165="POR_OCORRENCIA",F165*I165,IF(E165="POR_JOVEM",G165*I165,IF(E165="NIVEL_5_10_15",IF(H165="Regular",5,IF(H165="Bom",10,IF(H165="Ótimo",15,0))),IF(E165="PONTOS_DIRETO",F165,0)))))</f>
        <v/>
      </c>
      <c r="K165" s="6" t="n"/>
    </row>
    <row r="166">
      <c r="A166" s="7" t="n"/>
      <c r="B166" s="7">
        <f>IF(A166="","",TEXT(A166,"mmm/aaaa"))</f>
        <v/>
      </c>
      <c r="C166" s="6" t="n"/>
      <c r="D166" s="7">
        <f>IF(C166="","",VLOOKUP(C166,Tabela_Atividades!$A:$G,2,FALSE))</f>
        <v/>
      </c>
      <c r="E166" s="7">
        <f>IF(C166="","",VLOOKUP(C166,Tabela_Atividades!$A:$G,3,FALSE))</f>
        <v/>
      </c>
      <c r="F166" s="7" t="n"/>
      <c r="G166" s="7" t="n"/>
      <c r="H166" s="7" t="n"/>
      <c r="I166" s="7">
        <f>IF(C166="","",VLOOKUP(C166,Tabela_Atividades!$A:$G,4,FALSE))</f>
        <v/>
      </c>
      <c r="J166" s="7">
        <f>IF(C166="","",IF(E166="POR_OCORRENCIA",F166*I166,IF(E166="POR_JOVEM",G166*I166,IF(E166="NIVEL_5_10_15",IF(H166="Regular",5,IF(H166="Bom",10,IF(H166="Ótimo",15,0))),IF(E166="PONTOS_DIRETO",F166,0)))))</f>
        <v/>
      </c>
      <c r="K166" s="6" t="n"/>
    </row>
    <row r="167">
      <c r="A167" s="7" t="n"/>
      <c r="B167" s="7">
        <f>IF(A167="","",TEXT(A167,"mmm/aaaa"))</f>
        <v/>
      </c>
      <c r="C167" s="6" t="n"/>
      <c r="D167" s="7">
        <f>IF(C167="","",VLOOKUP(C167,Tabela_Atividades!$A:$G,2,FALSE))</f>
        <v/>
      </c>
      <c r="E167" s="7">
        <f>IF(C167="","",VLOOKUP(C167,Tabela_Atividades!$A:$G,3,FALSE))</f>
        <v/>
      </c>
      <c r="F167" s="7" t="n"/>
      <c r="G167" s="7" t="n"/>
      <c r="H167" s="7" t="n"/>
      <c r="I167" s="7">
        <f>IF(C167="","",VLOOKUP(C167,Tabela_Atividades!$A:$G,4,FALSE))</f>
        <v/>
      </c>
      <c r="J167" s="7">
        <f>IF(C167="","",IF(E167="POR_OCORRENCIA",F167*I167,IF(E167="POR_JOVEM",G167*I167,IF(E167="NIVEL_5_10_15",IF(H167="Regular",5,IF(H167="Bom",10,IF(H167="Ótimo",15,0))),IF(E167="PONTOS_DIRETO",F167,0)))))</f>
        <v/>
      </c>
      <c r="K167" s="6" t="n"/>
    </row>
    <row r="168">
      <c r="A168" s="7" t="n"/>
      <c r="B168" s="7">
        <f>IF(A168="","",TEXT(A168,"mmm/aaaa"))</f>
        <v/>
      </c>
      <c r="C168" s="6" t="n"/>
      <c r="D168" s="7">
        <f>IF(C168="","",VLOOKUP(C168,Tabela_Atividades!$A:$G,2,FALSE))</f>
        <v/>
      </c>
      <c r="E168" s="7">
        <f>IF(C168="","",VLOOKUP(C168,Tabela_Atividades!$A:$G,3,FALSE))</f>
        <v/>
      </c>
      <c r="F168" s="7" t="n"/>
      <c r="G168" s="7" t="n"/>
      <c r="H168" s="7" t="n"/>
      <c r="I168" s="7">
        <f>IF(C168="","",VLOOKUP(C168,Tabela_Atividades!$A:$G,4,FALSE))</f>
        <v/>
      </c>
      <c r="J168" s="7">
        <f>IF(C168="","",IF(E168="POR_OCORRENCIA",F168*I168,IF(E168="POR_JOVEM",G168*I168,IF(E168="NIVEL_5_10_15",IF(H168="Regular",5,IF(H168="Bom",10,IF(H168="Ótimo",15,0))),IF(E168="PONTOS_DIRETO",F168,0)))))</f>
        <v/>
      </c>
      <c r="K168" s="6" t="n"/>
    </row>
    <row r="169">
      <c r="A169" s="7" t="n"/>
      <c r="B169" s="7">
        <f>IF(A169="","",TEXT(A169,"mmm/aaaa"))</f>
        <v/>
      </c>
      <c r="C169" s="6" t="n"/>
      <c r="D169" s="7">
        <f>IF(C169="","",VLOOKUP(C169,Tabela_Atividades!$A:$G,2,FALSE))</f>
        <v/>
      </c>
      <c r="E169" s="7">
        <f>IF(C169="","",VLOOKUP(C169,Tabela_Atividades!$A:$G,3,FALSE))</f>
        <v/>
      </c>
      <c r="F169" s="7" t="n"/>
      <c r="G169" s="7" t="n"/>
      <c r="H169" s="7" t="n"/>
      <c r="I169" s="7">
        <f>IF(C169="","",VLOOKUP(C169,Tabela_Atividades!$A:$G,4,FALSE))</f>
        <v/>
      </c>
      <c r="J169" s="7">
        <f>IF(C169="","",IF(E169="POR_OCORRENCIA",F169*I169,IF(E169="POR_JOVEM",G169*I169,IF(E169="NIVEL_5_10_15",IF(H169="Regular",5,IF(H169="Bom",10,IF(H169="Ótimo",15,0))),IF(E169="PONTOS_DIRETO",F169,0)))))</f>
        <v/>
      </c>
      <c r="K169" s="6" t="n"/>
    </row>
    <row r="170">
      <c r="A170" s="7" t="n"/>
      <c r="B170" s="7">
        <f>IF(A170="","",TEXT(A170,"mmm/aaaa"))</f>
        <v/>
      </c>
      <c r="C170" s="6" t="n"/>
      <c r="D170" s="7">
        <f>IF(C170="","",VLOOKUP(C170,Tabela_Atividades!$A:$G,2,FALSE))</f>
        <v/>
      </c>
      <c r="E170" s="7">
        <f>IF(C170="","",VLOOKUP(C170,Tabela_Atividades!$A:$G,3,FALSE))</f>
        <v/>
      </c>
      <c r="F170" s="7" t="n"/>
      <c r="G170" s="7" t="n"/>
      <c r="H170" s="7" t="n"/>
      <c r="I170" s="7">
        <f>IF(C170="","",VLOOKUP(C170,Tabela_Atividades!$A:$G,4,FALSE))</f>
        <v/>
      </c>
      <c r="J170" s="7">
        <f>IF(C170="","",IF(E170="POR_OCORRENCIA",F170*I170,IF(E170="POR_JOVEM",G170*I170,IF(E170="NIVEL_5_10_15",IF(H170="Regular",5,IF(H170="Bom",10,IF(H170="Ótimo",15,0))),IF(E170="PONTOS_DIRETO",F170,0)))))</f>
        <v/>
      </c>
      <c r="K170" s="6" t="n"/>
    </row>
    <row r="171">
      <c r="A171" s="7" t="n"/>
      <c r="B171" s="7">
        <f>IF(A171="","",TEXT(A171,"mmm/aaaa"))</f>
        <v/>
      </c>
      <c r="C171" s="6" t="n"/>
      <c r="D171" s="7">
        <f>IF(C171="","",VLOOKUP(C171,Tabela_Atividades!$A:$G,2,FALSE))</f>
        <v/>
      </c>
      <c r="E171" s="7">
        <f>IF(C171="","",VLOOKUP(C171,Tabela_Atividades!$A:$G,3,FALSE))</f>
        <v/>
      </c>
      <c r="F171" s="7" t="n"/>
      <c r="G171" s="7" t="n"/>
      <c r="H171" s="7" t="n"/>
      <c r="I171" s="7">
        <f>IF(C171="","",VLOOKUP(C171,Tabela_Atividades!$A:$G,4,FALSE))</f>
        <v/>
      </c>
      <c r="J171" s="7">
        <f>IF(C171="","",IF(E171="POR_OCORRENCIA",F171*I171,IF(E171="POR_JOVEM",G171*I171,IF(E171="NIVEL_5_10_15",IF(H171="Regular",5,IF(H171="Bom",10,IF(H171="Ótimo",15,0))),IF(E171="PONTOS_DIRETO",F171,0)))))</f>
        <v/>
      </c>
      <c r="K171" s="6" t="n"/>
    </row>
    <row r="172">
      <c r="A172" s="7" t="n"/>
      <c r="B172" s="7">
        <f>IF(A172="","",TEXT(A172,"mmm/aaaa"))</f>
        <v/>
      </c>
      <c r="C172" s="6" t="n"/>
      <c r="D172" s="7">
        <f>IF(C172="","",VLOOKUP(C172,Tabela_Atividades!$A:$G,2,FALSE))</f>
        <v/>
      </c>
      <c r="E172" s="7">
        <f>IF(C172="","",VLOOKUP(C172,Tabela_Atividades!$A:$G,3,FALSE))</f>
        <v/>
      </c>
      <c r="F172" s="7" t="n"/>
      <c r="G172" s="7" t="n"/>
      <c r="H172" s="7" t="n"/>
      <c r="I172" s="7">
        <f>IF(C172="","",VLOOKUP(C172,Tabela_Atividades!$A:$G,4,FALSE))</f>
        <v/>
      </c>
      <c r="J172" s="7">
        <f>IF(C172="","",IF(E172="POR_OCORRENCIA",F172*I172,IF(E172="POR_JOVEM",G172*I172,IF(E172="NIVEL_5_10_15",IF(H172="Regular",5,IF(H172="Bom",10,IF(H172="Ótimo",15,0))),IF(E172="PONTOS_DIRETO",F172,0)))))</f>
        <v/>
      </c>
      <c r="K172" s="6" t="n"/>
    </row>
    <row r="173">
      <c r="A173" s="7" t="n"/>
      <c r="B173" s="7">
        <f>IF(A173="","",TEXT(A173,"mmm/aaaa"))</f>
        <v/>
      </c>
      <c r="C173" s="6" t="n"/>
      <c r="D173" s="7">
        <f>IF(C173="","",VLOOKUP(C173,Tabela_Atividades!$A:$G,2,FALSE))</f>
        <v/>
      </c>
      <c r="E173" s="7">
        <f>IF(C173="","",VLOOKUP(C173,Tabela_Atividades!$A:$G,3,FALSE))</f>
        <v/>
      </c>
      <c r="F173" s="7" t="n"/>
      <c r="G173" s="7" t="n"/>
      <c r="H173" s="7" t="n"/>
      <c r="I173" s="7">
        <f>IF(C173="","",VLOOKUP(C173,Tabela_Atividades!$A:$G,4,FALSE))</f>
        <v/>
      </c>
      <c r="J173" s="7">
        <f>IF(C173="","",IF(E173="POR_OCORRENCIA",F173*I173,IF(E173="POR_JOVEM",G173*I173,IF(E173="NIVEL_5_10_15",IF(H173="Regular",5,IF(H173="Bom",10,IF(H173="Ótimo",15,0))),IF(E173="PONTOS_DIRETO",F173,0)))))</f>
        <v/>
      </c>
      <c r="K173" s="6" t="n"/>
    </row>
    <row r="174">
      <c r="A174" s="7" t="n"/>
      <c r="B174" s="7">
        <f>IF(A174="","",TEXT(A174,"mmm/aaaa"))</f>
        <v/>
      </c>
      <c r="C174" s="6" t="n"/>
      <c r="D174" s="7">
        <f>IF(C174="","",VLOOKUP(C174,Tabela_Atividades!$A:$G,2,FALSE))</f>
        <v/>
      </c>
      <c r="E174" s="7">
        <f>IF(C174="","",VLOOKUP(C174,Tabela_Atividades!$A:$G,3,FALSE))</f>
        <v/>
      </c>
      <c r="F174" s="7" t="n"/>
      <c r="G174" s="7" t="n"/>
      <c r="H174" s="7" t="n"/>
      <c r="I174" s="7">
        <f>IF(C174="","",VLOOKUP(C174,Tabela_Atividades!$A:$G,4,FALSE))</f>
        <v/>
      </c>
      <c r="J174" s="7">
        <f>IF(C174="","",IF(E174="POR_OCORRENCIA",F174*I174,IF(E174="POR_JOVEM",G174*I174,IF(E174="NIVEL_5_10_15",IF(H174="Regular",5,IF(H174="Bom",10,IF(H174="Ótimo",15,0))),IF(E174="PONTOS_DIRETO",F174,0)))))</f>
        <v/>
      </c>
      <c r="K174" s="6" t="n"/>
    </row>
    <row r="175">
      <c r="A175" s="7" t="n"/>
      <c r="B175" s="7">
        <f>IF(A175="","",TEXT(A175,"mmm/aaaa"))</f>
        <v/>
      </c>
      <c r="C175" s="6" t="n"/>
      <c r="D175" s="7">
        <f>IF(C175="","",VLOOKUP(C175,Tabela_Atividades!$A:$G,2,FALSE))</f>
        <v/>
      </c>
      <c r="E175" s="7">
        <f>IF(C175="","",VLOOKUP(C175,Tabela_Atividades!$A:$G,3,FALSE))</f>
        <v/>
      </c>
      <c r="F175" s="7" t="n"/>
      <c r="G175" s="7" t="n"/>
      <c r="H175" s="7" t="n"/>
      <c r="I175" s="7">
        <f>IF(C175="","",VLOOKUP(C175,Tabela_Atividades!$A:$G,4,FALSE))</f>
        <v/>
      </c>
      <c r="J175" s="7">
        <f>IF(C175="","",IF(E175="POR_OCORRENCIA",F175*I175,IF(E175="POR_JOVEM",G175*I175,IF(E175="NIVEL_5_10_15",IF(H175="Regular",5,IF(H175="Bom",10,IF(H175="Ótimo",15,0))),IF(E175="PONTOS_DIRETO",F175,0)))))</f>
        <v/>
      </c>
      <c r="K175" s="6" t="n"/>
    </row>
    <row r="176">
      <c r="A176" s="7" t="n"/>
      <c r="B176" s="7">
        <f>IF(A176="","",TEXT(A176,"mmm/aaaa"))</f>
        <v/>
      </c>
      <c r="C176" s="6" t="n"/>
      <c r="D176" s="7">
        <f>IF(C176="","",VLOOKUP(C176,Tabela_Atividades!$A:$G,2,FALSE))</f>
        <v/>
      </c>
      <c r="E176" s="7">
        <f>IF(C176="","",VLOOKUP(C176,Tabela_Atividades!$A:$G,3,FALSE))</f>
        <v/>
      </c>
      <c r="F176" s="7" t="n"/>
      <c r="G176" s="7" t="n"/>
      <c r="H176" s="7" t="n"/>
      <c r="I176" s="7">
        <f>IF(C176="","",VLOOKUP(C176,Tabela_Atividades!$A:$G,4,FALSE))</f>
        <v/>
      </c>
      <c r="J176" s="7">
        <f>IF(C176="","",IF(E176="POR_OCORRENCIA",F176*I176,IF(E176="POR_JOVEM",G176*I176,IF(E176="NIVEL_5_10_15",IF(H176="Regular",5,IF(H176="Bom",10,IF(H176="Ótimo",15,0))),IF(E176="PONTOS_DIRETO",F176,0)))))</f>
        <v/>
      </c>
      <c r="K176" s="6" t="n"/>
    </row>
    <row r="177">
      <c r="A177" s="7" t="n"/>
      <c r="B177" s="7">
        <f>IF(A177="","",TEXT(A177,"mmm/aaaa"))</f>
        <v/>
      </c>
      <c r="C177" s="6" t="n"/>
      <c r="D177" s="7">
        <f>IF(C177="","",VLOOKUP(C177,Tabela_Atividades!$A:$G,2,FALSE))</f>
        <v/>
      </c>
      <c r="E177" s="7">
        <f>IF(C177="","",VLOOKUP(C177,Tabela_Atividades!$A:$G,3,FALSE))</f>
        <v/>
      </c>
      <c r="F177" s="7" t="n"/>
      <c r="G177" s="7" t="n"/>
      <c r="H177" s="7" t="n"/>
      <c r="I177" s="7">
        <f>IF(C177="","",VLOOKUP(C177,Tabela_Atividades!$A:$G,4,FALSE))</f>
        <v/>
      </c>
      <c r="J177" s="7">
        <f>IF(C177="","",IF(E177="POR_OCORRENCIA",F177*I177,IF(E177="POR_JOVEM",G177*I177,IF(E177="NIVEL_5_10_15",IF(H177="Regular",5,IF(H177="Bom",10,IF(H177="Ótimo",15,0))),IF(E177="PONTOS_DIRETO",F177,0)))))</f>
        <v/>
      </c>
      <c r="K177" s="6" t="n"/>
    </row>
    <row r="178">
      <c r="A178" s="7" t="n"/>
      <c r="B178" s="7">
        <f>IF(A178="","",TEXT(A178,"mmm/aaaa"))</f>
        <v/>
      </c>
      <c r="C178" s="6" t="n"/>
      <c r="D178" s="7">
        <f>IF(C178="","",VLOOKUP(C178,Tabela_Atividades!$A:$G,2,FALSE))</f>
        <v/>
      </c>
      <c r="E178" s="7">
        <f>IF(C178="","",VLOOKUP(C178,Tabela_Atividades!$A:$G,3,FALSE))</f>
        <v/>
      </c>
      <c r="F178" s="7" t="n"/>
      <c r="G178" s="7" t="n"/>
      <c r="H178" s="7" t="n"/>
      <c r="I178" s="7">
        <f>IF(C178="","",VLOOKUP(C178,Tabela_Atividades!$A:$G,4,FALSE))</f>
        <v/>
      </c>
      <c r="J178" s="7">
        <f>IF(C178="","",IF(E178="POR_OCORRENCIA",F178*I178,IF(E178="POR_JOVEM",G178*I178,IF(E178="NIVEL_5_10_15",IF(H178="Regular",5,IF(H178="Bom",10,IF(H178="Ótimo",15,0))),IF(E178="PONTOS_DIRETO",F178,0)))))</f>
        <v/>
      </c>
      <c r="K178" s="6" t="n"/>
    </row>
    <row r="179">
      <c r="A179" s="7" t="n"/>
      <c r="B179" s="7">
        <f>IF(A179="","",TEXT(A179,"mmm/aaaa"))</f>
        <v/>
      </c>
      <c r="C179" s="6" t="n"/>
      <c r="D179" s="7">
        <f>IF(C179="","",VLOOKUP(C179,Tabela_Atividades!$A:$G,2,FALSE))</f>
        <v/>
      </c>
      <c r="E179" s="7">
        <f>IF(C179="","",VLOOKUP(C179,Tabela_Atividades!$A:$G,3,FALSE))</f>
        <v/>
      </c>
      <c r="F179" s="7" t="n"/>
      <c r="G179" s="7" t="n"/>
      <c r="H179" s="7" t="n"/>
      <c r="I179" s="7">
        <f>IF(C179="","",VLOOKUP(C179,Tabela_Atividades!$A:$G,4,FALSE))</f>
        <v/>
      </c>
      <c r="J179" s="7">
        <f>IF(C179="","",IF(E179="POR_OCORRENCIA",F179*I179,IF(E179="POR_JOVEM",G179*I179,IF(E179="NIVEL_5_10_15",IF(H179="Regular",5,IF(H179="Bom",10,IF(H179="Ótimo",15,0))),IF(E179="PONTOS_DIRETO",F179,0)))))</f>
        <v/>
      </c>
      <c r="K179" s="6" t="n"/>
    </row>
    <row r="180">
      <c r="A180" s="7" t="n"/>
      <c r="B180" s="7">
        <f>IF(A180="","",TEXT(A180,"mmm/aaaa"))</f>
        <v/>
      </c>
      <c r="C180" s="6" t="n"/>
      <c r="D180" s="7">
        <f>IF(C180="","",VLOOKUP(C180,Tabela_Atividades!$A:$G,2,FALSE))</f>
        <v/>
      </c>
      <c r="E180" s="7">
        <f>IF(C180="","",VLOOKUP(C180,Tabela_Atividades!$A:$G,3,FALSE))</f>
        <v/>
      </c>
      <c r="F180" s="7" t="n"/>
      <c r="G180" s="7" t="n"/>
      <c r="H180" s="7" t="n"/>
      <c r="I180" s="7">
        <f>IF(C180="","",VLOOKUP(C180,Tabela_Atividades!$A:$G,4,FALSE))</f>
        <v/>
      </c>
      <c r="J180" s="7">
        <f>IF(C180="","",IF(E180="POR_OCORRENCIA",F180*I180,IF(E180="POR_JOVEM",G180*I180,IF(E180="NIVEL_5_10_15",IF(H180="Regular",5,IF(H180="Bom",10,IF(H180="Ótimo",15,0))),IF(E180="PONTOS_DIRETO",F180,0)))))</f>
        <v/>
      </c>
      <c r="K180" s="6" t="n"/>
    </row>
    <row r="181">
      <c r="A181" s="7" t="n"/>
      <c r="B181" s="7">
        <f>IF(A181="","",TEXT(A181,"mmm/aaaa"))</f>
        <v/>
      </c>
      <c r="C181" s="6" t="n"/>
      <c r="D181" s="7">
        <f>IF(C181="","",VLOOKUP(C181,Tabela_Atividades!$A:$G,2,FALSE))</f>
        <v/>
      </c>
      <c r="E181" s="7">
        <f>IF(C181="","",VLOOKUP(C181,Tabela_Atividades!$A:$G,3,FALSE))</f>
        <v/>
      </c>
      <c r="F181" s="7" t="n"/>
      <c r="G181" s="7" t="n"/>
      <c r="H181" s="7" t="n"/>
      <c r="I181" s="7">
        <f>IF(C181="","",VLOOKUP(C181,Tabela_Atividades!$A:$G,4,FALSE))</f>
        <v/>
      </c>
      <c r="J181" s="7">
        <f>IF(C181="","",IF(E181="POR_OCORRENCIA",F181*I181,IF(E181="POR_JOVEM",G181*I181,IF(E181="NIVEL_5_10_15",IF(H181="Regular",5,IF(H181="Bom",10,IF(H181="Ótimo",15,0))),IF(E181="PONTOS_DIRETO",F181,0)))))</f>
        <v/>
      </c>
      <c r="K181" s="6" t="n"/>
    </row>
    <row r="182">
      <c r="A182" s="7" t="n"/>
      <c r="B182" s="7">
        <f>IF(A182="","",TEXT(A182,"mmm/aaaa"))</f>
        <v/>
      </c>
      <c r="C182" s="6" t="n"/>
      <c r="D182" s="7">
        <f>IF(C182="","",VLOOKUP(C182,Tabela_Atividades!$A:$G,2,FALSE))</f>
        <v/>
      </c>
      <c r="E182" s="7">
        <f>IF(C182="","",VLOOKUP(C182,Tabela_Atividades!$A:$G,3,FALSE))</f>
        <v/>
      </c>
      <c r="F182" s="7" t="n"/>
      <c r="G182" s="7" t="n"/>
      <c r="H182" s="7" t="n"/>
      <c r="I182" s="7">
        <f>IF(C182="","",VLOOKUP(C182,Tabela_Atividades!$A:$G,4,FALSE))</f>
        <v/>
      </c>
      <c r="J182" s="7">
        <f>IF(C182="","",IF(E182="POR_OCORRENCIA",F182*I182,IF(E182="POR_JOVEM",G182*I182,IF(E182="NIVEL_5_10_15",IF(H182="Regular",5,IF(H182="Bom",10,IF(H182="Ótimo",15,0))),IF(E182="PONTOS_DIRETO",F182,0)))))</f>
        <v/>
      </c>
      <c r="K182" s="6" t="n"/>
    </row>
    <row r="183">
      <c r="A183" s="7" t="n"/>
      <c r="B183" s="7">
        <f>IF(A183="","",TEXT(A183,"mmm/aaaa"))</f>
        <v/>
      </c>
      <c r="C183" s="6" t="n"/>
      <c r="D183" s="7">
        <f>IF(C183="","",VLOOKUP(C183,Tabela_Atividades!$A:$G,2,FALSE))</f>
        <v/>
      </c>
      <c r="E183" s="7">
        <f>IF(C183="","",VLOOKUP(C183,Tabela_Atividades!$A:$G,3,FALSE))</f>
        <v/>
      </c>
      <c r="F183" s="7" t="n"/>
      <c r="G183" s="7" t="n"/>
      <c r="H183" s="7" t="n"/>
      <c r="I183" s="7">
        <f>IF(C183="","",VLOOKUP(C183,Tabela_Atividades!$A:$G,4,FALSE))</f>
        <v/>
      </c>
      <c r="J183" s="7">
        <f>IF(C183="","",IF(E183="POR_OCORRENCIA",F183*I183,IF(E183="POR_JOVEM",G183*I183,IF(E183="NIVEL_5_10_15",IF(H183="Regular",5,IF(H183="Bom",10,IF(H183="Ótimo",15,0))),IF(E183="PONTOS_DIRETO",F183,0)))))</f>
        <v/>
      </c>
      <c r="K183" s="6" t="n"/>
    </row>
    <row r="184">
      <c r="A184" s="7" t="n"/>
      <c r="B184" s="7">
        <f>IF(A184="","",TEXT(A184,"mmm/aaaa"))</f>
        <v/>
      </c>
      <c r="C184" s="6" t="n"/>
      <c r="D184" s="7">
        <f>IF(C184="","",VLOOKUP(C184,Tabela_Atividades!$A:$G,2,FALSE))</f>
        <v/>
      </c>
      <c r="E184" s="7">
        <f>IF(C184="","",VLOOKUP(C184,Tabela_Atividades!$A:$G,3,FALSE))</f>
        <v/>
      </c>
      <c r="F184" s="7" t="n"/>
      <c r="G184" s="7" t="n"/>
      <c r="H184" s="7" t="n"/>
      <c r="I184" s="7">
        <f>IF(C184="","",VLOOKUP(C184,Tabela_Atividades!$A:$G,4,FALSE))</f>
        <v/>
      </c>
      <c r="J184" s="7">
        <f>IF(C184="","",IF(E184="POR_OCORRENCIA",F184*I184,IF(E184="POR_JOVEM",G184*I184,IF(E184="NIVEL_5_10_15",IF(H184="Regular",5,IF(H184="Bom",10,IF(H184="Ótimo",15,0))),IF(E184="PONTOS_DIRETO",F184,0)))))</f>
        <v/>
      </c>
      <c r="K184" s="6" t="n"/>
    </row>
    <row r="185">
      <c r="A185" s="7" t="n"/>
      <c r="B185" s="7">
        <f>IF(A185="","",TEXT(A185,"mmm/aaaa"))</f>
        <v/>
      </c>
      <c r="C185" s="6" t="n"/>
      <c r="D185" s="7">
        <f>IF(C185="","",VLOOKUP(C185,Tabela_Atividades!$A:$G,2,FALSE))</f>
        <v/>
      </c>
      <c r="E185" s="7">
        <f>IF(C185="","",VLOOKUP(C185,Tabela_Atividades!$A:$G,3,FALSE))</f>
        <v/>
      </c>
      <c r="F185" s="7" t="n"/>
      <c r="G185" s="7" t="n"/>
      <c r="H185" s="7" t="n"/>
      <c r="I185" s="7">
        <f>IF(C185="","",VLOOKUP(C185,Tabela_Atividades!$A:$G,4,FALSE))</f>
        <v/>
      </c>
      <c r="J185" s="7">
        <f>IF(C185="","",IF(E185="POR_OCORRENCIA",F185*I185,IF(E185="POR_JOVEM",G185*I185,IF(E185="NIVEL_5_10_15",IF(H185="Regular",5,IF(H185="Bom",10,IF(H185="Ótimo",15,0))),IF(E185="PONTOS_DIRETO",F185,0)))))</f>
        <v/>
      </c>
      <c r="K185" s="6" t="n"/>
    </row>
    <row r="186">
      <c r="A186" s="7" t="n"/>
      <c r="B186" s="7">
        <f>IF(A186="","",TEXT(A186,"mmm/aaaa"))</f>
        <v/>
      </c>
      <c r="C186" s="6" t="n"/>
      <c r="D186" s="7">
        <f>IF(C186="","",VLOOKUP(C186,Tabela_Atividades!$A:$G,2,FALSE))</f>
        <v/>
      </c>
      <c r="E186" s="7">
        <f>IF(C186="","",VLOOKUP(C186,Tabela_Atividades!$A:$G,3,FALSE))</f>
        <v/>
      </c>
      <c r="F186" s="7" t="n"/>
      <c r="G186" s="7" t="n"/>
      <c r="H186" s="7" t="n"/>
      <c r="I186" s="7">
        <f>IF(C186="","",VLOOKUP(C186,Tabela_Atividades!$A:$G,4,FALSE))</f>
        <v/>
      </c>
      <c r="J186" s="7">
        <f>IF(C186="","",IF(E186="POR_OCORRENCIA",F186*I186,IF(E186="POR_JOVEM",G186*I186,IF(E186="NIVEL_5_10_15",IF(H186="Regular",5,IF(H186="Bom",10,IF(H186="Ótimo",15,0))),IF(E186="PONTOS_DIRETO",F186,0)))))</f>
        <v/>
      </c>
      <c r="K186" s="6" t="n"/>
    </row>
    <row r="187">
      <c r="A187" s="7" t="n"/>
      <c r="B187" s="7">
        <f>IF(A187="","",TEXT(A187,"mmm/aaaa"))</f>
        <v/>
      </c>
      <c r="C187" s="6" t="n"/>
      <c r="D187" s="7">
        <f>IF(C187="","",VLOOKUP(C187,Tabela_Atividades!$A:$G,2,FALSE))</f>
        <v/>
      </c>
      <c r="E187" s="7">
        <f>IF(C187="","",VLOOKUP(C187,Tabela_Atividades!$A:$G,3,FALSE))</f>
        <v/>
      </c>
      <c r="F187" s="7" t="n"/>
      <c r="G187" s="7" t="n"/>
      <c r="H187" s="7" t="n"/>
      <c r="I187" s="7">
        <f>IF(C187="","",VLOOKUP(C187,Tabela_Atividades!$A:$G,4,FALSE))</f>
        <v/>
      </c>
      <c r="J187" s="7">
        <f>IF(C187="","",IF(E187="POR_OCORRENCIA",F187*I187,IF(E187="POR_JOVEM",G187*I187,IF(E187="NIVEL_5_10_15",IF(H187="Regular",5,IF(H187="Bom",10,IF(H187="Ótimo",15,0))),IF(E187="PONTOS_DIRETO",F187,0)))))</f>
        <v/>
      </c>
      <c r="K187" s="6" t="n"/>
    </row>
    <row r="188">
      <c r="A188" s="7" t="n"/>
      <c r="B188" s="7">
        <f>IF(A188="","",TEXT(A188,"mmm/aaaa"))</f>
        <v/>
      </c>
      <c r="C188" s="6" t="n"/>
      <c r="D188" s="7">
        <f>IF(C188="","",VLOOKUP(C188,Tabela_Atividades!$A:$G,2,FALSE))</f>
        <v/>
      </c>
      <c r="E188" s="7">
        <f>IF(C188="","",VLOOKUP(C188,Tabela_Atividades!$A:$G,3,FALSE))</f>
        <v/>
      </c>
      <c r="F188" s="7" t="n"/>
      <c r="G188" s="7" t="n"/>
      <c r="H188" s="7" t="n"/>
      <c r="I188" s="7">
        <f>IF(C188="","",VLOOKUP(C188,Tabela_Atividades!$A:$G,4,FALSE))</f>
        <v/>
      </c>
      <c r="J188" s="7">
        <f>IF(C188="","",IF(E188="POR_OCORRENCIA",F188*I188,IF(E188="POR_JOVEM",G188*I188,IF(E188="NIVEL_5_10_15",IF(H188="Regular",5,IF(H188="Bom",10,IF(H188="Ótimo",15,0))),IF(E188="PONTOS_DIRETO",F188,0)))))</f>
        <v/>
      </c>
      <c r="K188" s="6" t="n"/>
    </row>
    <row r="189">
      <c r="A189" s="7" t="n"/>
      <c r="B189" s="7">
        <f>IF(A189="","",TEXT(A189,"mmm/aaaa"))</f>
        <v/>
      </c>
      <c r="C189" s="6" t="n"/>
      <c r="D189" s="7">
        <f>IF(C189="","",VLOOKUP(C189,Tabela_Atividades!$A:$G,2,FALSE))</f>
        <v/>
      </c>
      <c r="E189" s="7">
        <f>IF(C189="","",VLOOKUP(C189,Tabela_Atividades!$A:$G,3,FALSE))</f>
        <v/>
      </c>
      <c r="F189" s="7" t="n"/>
      <c r="G189" s="7" t="n"/>
      <c r="H189" s="7" t="n"/>
      <c r="I189" s="7">
        <f>IF(C189="","",VLOOKUP(C189,Tabela_Atividades!$A:$G,4,FALSE))</f>
        <v/>
      </c>
      <c r="J189" s="7">
        <f>IF(C189="","",IF(E189="POR_OCORRENCIA",F189*I189,IF(E189="POR_JOVEM",G189*I189,IF(E189="NIVEL_5_10_15",IF(H189="Regular",5,IF(H189="Bom",10,IF(H189="Ótimo",15,0))),IF(E189="PONTOS_DIRETO",F189,0)))))</f>
        <v/>
      </c>
      <c r="K189" s="6" t="n"/>
    </row>
    <row r="190">
      <c r="A190" s="7" t="n"/>
      <c r="B190" s="7">
        <f>IF(A190="","",TEXT(A190,"mmm/aaaa"))</f>
        <v/>
      </c>
      <c r="C190" s="6" t="n"/>
      <c r="D190" s="7">
        <f>IF(C190="","",VLOOKUP(C190,Tabela_Atividades!$A:$G,2,FALSE))</f>
        <v/>
      </c>
      <c r="E190" s="7">
        <f>IF(C190="","",VLOOKUP(C190,Tabela_Atividades!$A:$G,3,FALSE))</f>
        <v/>
      </c>
      <c r="F190" s="7" t="n"/>
      <c r="G190" s="7" t="n"/>
      <c r="H190" s="7" t="n"/>
      <c r="I190" s="7">
        <f>IF(C190="","",VLOOKUP(C190,Tabela_Atividades!$A:$G,4,FALSE))</f>
        <v/>
      </c>
      <c r="J190" s="7">
        <f>IF(C190="","",IF(E190="POR_OCORRENCIA",F190*I190,IF(E190="POR_JOVEM",G190*I190,IF(E190="NIVEL_5_10_15",IF(H190="Regular",5,IF(H190="Bom",10,IF(H190="Ótimo",15,0))),IF(E190="PONTOS_DIRETO",F190,0)))))</f>
        <v/>
      </c>
      <c r="K190" s="6" t="n"/>
    </row>
    <row r="191">
      <c r="A191" s="7" t="n"/>
      <c r="B191" s="7">
        <f>IF(A191="","",TEXT(A191,"mmm/aaaa"))</f>
        <v/>
      </c>
      <c r="C191" s="6" t="n"/>
      <c r="D191" s="7">
        <f>IF(C191="","",VLOOKUP(C191,Tabela_Atividades!$A:$G,2,FALSE))</f>
        <v/>
      </c>
      <c r="E191" s="7">
        <f>IF(C191="","",VLOOKUP(C191,Tabela_Atividades!$A:$G,3,FALSE))</f>
        <v/>
      </c>
      <c r="F191" s="7" t="n"/>
      <c r="G191" s="7" t="n"/>
      <c r="H191" s="7" t="n"/>
      <c r="I191" s="7">
        <f>IF(C191="","",VLOOKUP(C191,Tabela_Atividades!$A:$G,4,FALSE))</f>
        <v/>
      </c>
      <c r="J191" s="7">
        <f>IF(C191="","",IF(E191="POR_OCORRENCIA",F191*I191,IF(E191="POR_JOVEM",G191*I191,IF(E191="NIVEL_5_10_15",IF(H191="Regular",5,IF(H191="Bom",10,IF(H191="Ótimo",15,0))),IF(E191="PONTOS_DIRETO",F191,0)))))</f>
        <v/>
      </c>
      <c r="K191" s="6" t="n"/>
    </row>
    <row r="192">
      <c r="A192" s="7" t="n"/>
      <c r="B192" s="7">
        <f>IF(A192="","",TEXT(A192,"mmm/aaaa"))</f>
        <v/>
      </c>
      <c r="C192" s="6" t="n"/>
      <c r="D192" s="7">
        <f>IF(C192="","",VLOOKUP(C192,Tabela_Atividades!$A:$G,2,FALSE))</f>
        <v/>
      </c>
      <c r="E192" s="7">
        <f>IF(C192="","",VLOOKUP(C192,Tabela_Atividades!$A:$G,3,FALSE))</f>
        <v/>
      </c>
      <c r="F192" s="7" t="n"/>
      <c r="G192" s="7" t="n"/>
      <c r="H192" s="7" t="n"/>
      <c r="I192" s="7">
        <f>IF(C192="","",VLOOKUP(C192,Tabela_Atividades!$A:$G,4,FALSE))</f>
        <v/>
      </c>
      <c r="J192" s="7">
        <f>IF(C192="","",IF(E192="POR_OCORRENCIA",F192*I192,IF(E192="POR_JOVEM",G192*I192,IF(E192="NIVEL_5_10_15",IF(H192="Regular",5,IF(H192="Bom",10,IF(H192="Ótimo",15,0))),IF(E192="PONTOS_DIRETO",F192,0)))))</f>
        <v/>
      </c>
      <c r="K192" s="6" t="n"/>
    </row>
    <row r="193">
      <c r="A193" s="7" t="n"/>
      <c r="B193" s="7">
        <f>IF(A193="","",TEXT(A193,"mmm/aaaa"))</f>
        <v/>
      </c>
      <c r="C193" s="6" t="n"/>
      <c r="D193" s="7">
        <f>IF(C193="","",VLOOKUP(C193,Tabela_Atividades!$A:$G,2,FALSE))</f>
        <v/>
      </c>
      <c r="E193" s="7">
        <f>IF(C193="","",VLOOKUP(C193,Tabela_Atividades!$A:$G,3,FALSE))</f>
        <v/>
      </c>
      <c r="F193" s="7" t="n"/>
      <c r="G193" s="7" t="n"/>
      <c r="H193" s="7" t="n"/>
      <c r="I193" s="7">
        <f>IF(C193="","",VLOOKUP(C193,Tabela_Atividades!$A:$G,4,FALSE))</f>
        <v/>
      </c>
      <c r="J193" s="7">
        <f>IF(C193="","",IF(E193="POR_OCORRENCIA",F193*I193,IF(E193="POR_JOVEM",G193*I193,IF(E193="NIVEL_5_10_15",IF(H193="Regular",5,IF(H193="Bom",10,IF(H193="Ótimo",15,0))),IF(E193="PONTOS_DIRETO",F193,0)))))</f>
        <v/>
      </c>
      <c r="K193" s="6" t="n"/>
    </row>
    <row r="194">
      <c r="A194" s="7" t="n"/>
      <c r="B194" s="7">
        <f>IF(A194="","",TEXT(A194,"mmm/aaaa"))</f>
        <v/>
      </c>
      <c r="C194" s="6" t="n"/>
      <c r="D194" s="7">
        <f>IF(C194="","",VLOOKUP(C194,Tabela_Atividades!$A:$G,2,FALSE))</f>
        <v/>
      </c>
      <c r="E194" s="7">
        <f>IF(C194="","",VLOOKUP(C194,Tabela_Atividades!$A:$G,3,FALSE))</f>
        <v/>
      </c>
      <c r="F194" s="7" t="n"/>
      <c r="G194" s="7" t="n"/>
      <c r="H194" s="7" t="n"/>
      <c r="I194" s="7">
        <f>IF(C194="","",VLOOKUP(C194,Tabela_Atividades!$A:$G,4,FALSE))</f>
        <v/>
      </c>
      <c r="J194" s="7">
        <f>IF(C194="","",IF(E194="POR_OCORRENCIA",F194*I194,IF(E194="POR_JOVEM",G194*I194,IF(E194="NIVEL_5_10_15",IF(H194="Regular",5,IF(H194="Bom",10,IF(H194="Ótimo",15,0))),IF(E194="PONTOS_DIRETO",F194,0)))))</f>
        <v/>
      </c>
      <c r="K194" s="6" t="n"/>
    </row>
    <row r="195">
      <c r="A195" s="7" t="n"/>
      <c r="B195" s="7">
        <f>IF(A195="","",TEXT(A195,"mmm/aaaa"))</f>
        <v/>
      </c>
      <c r="C195" s="6" t="n"/>
      <c r="D195" s="7">
        <f>IF(C195="","",VLOOKUP(C195,Tabela_Atividades!$A:$G,2,FALSE))</f>
        <v/>
      </c>
      <c r="E195" s="7">
        <f>IF(C195="","",VLOOKUP(C195,Tabela_Atividades!$A:$G,3,FALSE))</f>
        <v/>
      </c>
      <c r="F195" s="7" t="n"/>
      <c r="G195" s="7" t="n"/>
      <c r="H195" s="7" t="n"/>
      <c r="I195" s="7">
        <f>IF(C195="","",VLOOKUP(C195,Tabela_Atividades!$A:$G,4,FALSE))</f>
        <v/>
      </c>
      <c r="J195" s="7">
        <f>IF(C195="","",IF(E195="POR_OCORRENCIA",F195*I195,IF(E195="POR_JOVEM",G195*I195,IF(E195="NIVEL_5_10_15",IF(H195="Regular",5,IF(H195="Bom",10,IF(H195="Ótimo",15,0))),IF(E195="PONTOS_DIRETO",F195,0)))))</f>
        <v/>
      </c>
      <c r="K195" s="6" t="n"/>
    </row>
    <row r="196">
      <c r="A196" s="7" t="n"/>
      <c r="B196" s="7">
        <f>IF(A196="","",TEXT(A196,"mmm/aaaa"))</f>
        <v/>
      </c>
      <c r="C196" s="6" t="n"/>
      <c r="D196" s="7">
        <f>IF(C196="","",VLOOKUP(C196,Tabela_Atividades!$A:$G,2,FALSE))</f>
        <v/>
      </c>
      <c r="E196" s="7">
        <f>IF(C196="","",VLOOKUP(C196,Tabela_Atividades!$A:$G,3,FALSE))</f>
        <v/>
      </c>
      <c r="F196" s="7" t="n"/>
      <c r="G196" s="7" t="n"/>
      <c r="H196" s="7" t="n"/>
      <c r="I196" s="7">
        <f>IF(C196="","",VLOOKUP(C196,Tabela_Atividades!$A:$G,4,FALSE))</f>
        <v/>
      </c>
      <c r="J196" s="7">
        <f>IF(C196="","",IF(E196="POR_OCORRENCIA",F196*I196,IF(E196="POR_JOVEM",G196*I196,IF(E196="NIVEL_5_10_15",IF(H196="Regular",5,IF(H196="Bom",10,IF(H196="Ótimo",15,0))),IF(E196="PONTOS_DIRETO",F196,0)))))</f>
        <v/>
      </c>
      <c r="K196" s="6" t="n"/>
    </row>
    <row r="197">
      <c r="A197" s="7" t="n"/>
      <c r="B197" s="7">
        <f>IF(A197="","",TEXT(A197,"mmm/aaaa"))</f>
        <v/>
      </c>
      <c r="C197" s="6" t="n"/>
      <c r="D197" s="7">
        <f>IF(C197="","",VLOOKUP(C197,Tabela_Atividades!$A:$G,2,FALSE))</f>
        <v/>
      </c>
      <c r="E197" s="7">
        <f>IF(C197="","",VLOOKUP(C197,Tabela_Atividades!$A:$G,3,FALSE))</f>
        <v/>
      </c>
      <c r="F197" s="7" t="n"/>
      <c r="G197" s="7" t="n"/>
      <c r="H197" s="7" t="n"/>
      <c r="I197" s="7">
        <f>IF(C197="","",VLOOKUP(C197,Tabela_Atividades!$A:$G,4,FALSE))</f>
        <v/>
      </c>
      <c r="J197" s="7">
        <f>IF(C197="","",IF(E197="POR_OCORRENCIA",F197*I197,IF(E197="POR_JOVEM",G197*I197,IF(E197="NIVEL_5_10_15",IF(H197="Regular",5,IF(H197="Bom",10,IF(H197="Ótimo",15,0))),IF(E197="PONTOS_DIRETO",F197,0)))))</f>
        <v/>
      </c>
      <c r="K197" s="6" t="n"/>
    </row>
    <row r="198">
      <c r="A198" s="7" t="n"/>
      <c r="B198" s="7">
        <f>IF(A198="","",TEXT(A198,"mmm/aaaa"))</f>
        <v/>
      </c>
      <c r="C198" s="6" t="n"/>
      <c r="D198" s="7">
        <f>IF(C198="","",VLOOKUP(C198,Tabela_Atividades!$A:$G,2,FALSE))</f>
        <v/>
      </c>
      <c r="E198" s="7">
        <f>IF(C198="","",VLOOKUP(C198,Tabela_Atividades!$A:$G,3,FALSE))</f>
        <v/>
      </c>
      <c r="F198" s="7" t="n"/>
      <c r="G198" s="7" t="n"/>
      <c r="H198" s="7" t="n"/>
      <c r="I198" s="7">
        <f>IF(C198="","",VLOOKUP(C198,Tabela_Atividades!$A:$G,4,FALSE))</f>
        <v/>
      </c>
      <c r="J198" s="7">
        <f>IF(C198="","",IF(E198="POR_OCORRENCIA",F198*I198,IF(E198="POR_JOVEM",G198*I198,IF(E198="NIVEL_5_10_15",IF(H198="Regular",5,IF(H198="Bom",10,IF(H198="Ótimo",15,0))),IF(E198="PONTOS_DIRETO",F198,0)))))</f>
        <v/>
      </c>
      <c r="K198" s="6" t="n"/>
    </row>
    <row r="199">
      <c r="A199" s="7" t="n"/>
      <c r="B199" s="7">
        <f>IF(A199="","",TEXT(A199,"mmm/aaaa"))</f>
        <v/>
      </c>
      <c r="C199" s="6" t="n"/>
      <c r="D199" s="7">
        <f>IF(C199="","",VLOOKUP(C199,Tabela_Atividades!$A:$G,2,FALSE))</f>
        <v/>
      </c>
      <c r="E199" s="7">
        <f>IF(C199="","",VLOOKUP(C199,Tabela_Atividades!$A:$G,3,FALSE))</f>
        <v/>
      </c>
      <c r="F199" s="7" t="n"/>
      <c r="G199" s="7" t="n"/>
      <c r="H199" s="7" t="n"/>
      <c r="I199" s="7">
        <f>IF(C199="","",VLOOKUP(C199,Tabela_Atividades!$A:$G,4,FALSE))</f>
        <v/>
      </c>
      <c r="J199" s="7">
        <f>IF(C199="","",IF(E199="POR_OCORRENCIA",F199*I199,IF(E199="POR_JOVEM",G199*I199,IF(E199="NIVEL_5_10_15",IF(H199="Regular",5,IF(H199="Bom",10,IF(H199="Ótimo",15,0))),IF(E199="PONTOS_DIRETO",F199,0)))))</f>
        <v/>
      </c>
      <c r="K199" s="6" t="n"/>
    </row>
    <row r="200">
      <c r="A200" s="7" t="n"/>
      <c r="B200" s="7">
        <f>IF(A200="","",TEXT(A200,"mmm/aaaa"))</f>
        <v/>
      </c>
      <c r="C200" s="6" t="n"/>
      <c r="D200" s="7">
        <f>IF(C200="","",VLOOKUP(C200,Tabela_Atividades!$A:$G,2,FALSE))</f>
        <v/>
      </c>
      <c r="E200" s="7">
        <f>IF(C200="","",VLOOKUP(C200,Tabela_Atividades!$A:$G,3,FALSE))</f>
        <v/>
      </c>
      <c r="F200" s="7" t="n"/>
      <c r="G200" s="7" t="n"/>
      <c r="H200" s="7" t="n"/>
      <c r="I200" s="7">
        <f>IF(C200="","",VLOOKUP(C200,Tabela_Atividades!$A:$G,4,FALSE))</f>
        <v/>
      </c>
      <c r="J200" s="7">
        <f>IF(C200="","",IF(E200="POR_OCORRENCIA",F200*I200,IF(E200="POR_JOVEM",G200*I200,IF(E200="NIVEL_5_10_15",IF(H200="Regular",5,IF(H200="Bom",10,IF(H200="Ótimo",15,0))),IF(E200="PONTOS_DIRETO",F200,0)))))</f>
        <v/>
      </c>
      <c r="K200" s="6" t="n"/>
    </row>
    <row r="201">
      <c r="A201" s="7" t="n"/>
      <c r="B201" s="7">
        <f>IF(A201="","",TEXT(A201,"mmm/aaaa"))</f>
        <v/>
      </c>
      <c r="C201" s="6" t="n"/>
      <c r="D201" s="7">
        <f>IF(C201="","",VLOOKUP(C201,Tabela_Atividades!$A:$G,2,FALSE))</f>
        <v/>
      </c>
      <c r="E201" s="7">
        <f>IF(C201="","",VLOOKUP(C201,Tabela_Atividades!$A:$G,3,FALSE))</f>
        <v/>
      </c>
      <c r="F201" s="7" t="n"/>
      <c r="G201" s="7" t="n"/>
      <c r="H201" s="7" t="n"/>
      <c r="I201" s="7">
        <f>IF(C201="","",VLOOKUP(C201,Tabela_Atividades!$A:$G,4,FALSE))</f>
        <v/>
      </c>
      <c r="J201" s="7">
        <f>IF(C201="","",IF(E201="POR_OCORRENCIA",F201*I201,IF(E201="POR_JOVEM",G201*I201,IF(E201="NIVEL_5_10_15",IF(H201="Regular",5,IF(H201="Bom",10,IF(H201="Ótimo",15,0))),IF(E201="PONTOS_DIRETO",F201,0)))))</f>
        <v/>
      </c>
      <c r="K201" s="6" t="n"/>
    </row>
    <row r="202">
      <c r="A202" s="7" t="n"/>
      <c r="B202" s="7">
        <f>IF(A202="","",TEXT(A202,"mmm/aaaa"))</f>
        <v/>
      </c>
      <c r="C202" s="6" t="n"/>
      <c r="D202" s="7">
        <f>IF(C202="","",VLOOKUP(C202,Tabela_Atividades!$A:$G,2,FALSE))</f>
        <v/>
      </c>
      <c r="E202" s="7">
        <f>IF(C202="","",VLOOKUP(C202,Tabela_Atividades!$A:$G,3,FALSE))</f>
        <v/>
      </c>
      <c r="F202" s="7" t="n"/>
      <c r="G202" s="7" t="n"/>
      <c r="H202" s="7" t="n"/>
      <c r="I202" s="7">
        <f>IF(C202="","",VLOOKUP(C202,Tabela_Atividades!$A:$G,4,FALSE))</f>
        <v/>
      </c>
      <c r="J202" s="7">
        <f>IF(C202="","",IF(E202="POR_OCORRENCIA",F202*I202,IF(E202="POR_JOVEM",G202*I202,IF(E202="NIVEL_5_10_15",IF(H202="Regular",5,IF(H202="Bom",10,IF(H202="Ótimo",15,0))),IF(E202="PONTOS_DIRETO",F202,0)))))</f>
        <v/>
      </c>
      <c r="K202" s="6" t="n"/>
    </row>
    <row r="203">
      <c r="A203" s="7" t="n"/>
      <c r="B203" s="7">
        <f>IF(A203="","",TEXT(A203,"mmm/aaaa"))</f>
        <v/>
      </c>
      <c r="C203" s="6" t="n"/>
      <c r="D203" s="7">
        <f>IF(C203="","",VLOOKUP(C203,Tabela_Atividades!$A:$G,2,FALSE))</f>
        <v/>
      </c>
      <c r="E203" s="7">
        <f>IF(C203="","",VLOOKUP(C203,Tabela_Atividades!$A:$G,3,FALSE))</f>
        <v/>
      </c>
      <c r="F203" s="7" t="n"/>
      <c r="G203" s="7" t="n"/>
      <c r="H203" s="7" t="n"/>
      <c r="I203" s="7">
        <f>IF(C203="","",VLOOKUP(C203,Tabela_Atividades!$A:$G,4,FALSE))</f>
        <v/>
      </c>
      <c r="J203" s="7">
        <f>IF(C203="","",IF(E203="POR_OCORRENCIA",F203*I203,IF(E203="POR_JOVEM",G203*I203,IF(E203="NIVEL_5_10_15",IF(H203="Regular",5,IF(H203="Bom",10,IF(H203="Ótimo",15,0))),IF(E203="PONTOS_DIRETO",F203,0)))))</f>
        <v/>
      </c>
      <c r="K203" s="6" t="n"/>
    </row>
    <row r="204">
      <c r="A204" s="7" t="n"/>
      <c r="B204" s="7">
        <f>IF(A204="","",TEXT(A204,"mmm/aaaa"))</f>
        <v/>
      </c>
      <c r="C204" s="6" t="n"/>
      <c r="D204" s="7">
        <f>IF(C204="","",VLOOKUP(C204,Tabela_Atividades!$A:$G,2,FALSE))</f>
        <v/>
      </c>
      <c r="E204" s="7">
        <f>IF(C204="","",VLOOKUP(C204,Tabela_Atividades!$A:$G,3,FALSE))</f>
        <v/>
      </c>
      <c r="F204" s="7" t="n"/>
      <c r="G204" s="7" t="n"/>
      <c r="H204" s="7" t="n"/>
      <c r="I204" s="7">
        <f>IF(C204="","",VLOOKUP(C204,Tabela_Atividades!$A:$G,4,FALSE))</f>
        <v/>
      </c>
      <c r="J204" s="7">
        <f>IF(C204="","",IF(E204="POR_OCORRENCIA",F204*I204,IF(E204="POR_JOVEM",G204*I204,IF(E204="NIVEL_5_10_15",IF(H204="Regular",5,IF(H204="Bom",10,IF(H204="Ótimo",15,0))),IF(E204="PONTOS_DIRETO",F204,0)))))</f>
        <v/>
      </c>
      <c r="K204" s="6" t="n"/>
    </row>
    <row r="205">
      <c r="A205" s="7" t="n"/>
      <c r="B205" s="7">
        <f>IF(A205="","",TEXT(A205,"mmm/aaaa"))</f>
        <v/>
      </c>
      <c r="C205" s="6" t="n"/>
      <c r="D205" s="7">
        <f>IF(C205="","",VLOOKUP(C205,Tabela_Atividades!$A:$G,2,FALSE))</f>
        <v/>
      </c>
      <c r="E205" s="7">
        <f>IF(C205="","",VLOOKUP(C205,Tabela_Atividades!$A:$G,3,FALSE))</f>
        <v/>
      </c>
      <c r="F205" s="7" t="n"/>
      <c r="G205" s="7" t="n"/>
      <c r="H205" s="7" t="n"/>
      <c r="I205" s="7">
        <f>IF(C205="","",VLOOKUP(C205,Tabela_Atividades!$A:$G,4,FALSE))</f>
        <v/>
      </c>
      <c r="J205" s="7">
        <f>IF(C205="","",IF(E205="POR_OCORRENCIA",F205*I205,IF(E205="POR_JOVEM",G205*I205,IF(E205="NIVEL_5_10_15",IF(H205="Regular",5,IF(H205="Bom",10,IF(H205="Ótimo",15,0))),IF(E205="PONTOS_DIRETO",F205,0)))))</f>
        <v/>
      </c>
      <c r="K205" s="6" t="n"/>
    </row>
    <row r="206">
      <c r="A206" s="7" t="n"/>
      <c r="B206" s="7">
        <f>IF(A206="","",TEXT(A206,"mmm/aaaa"))</f>
        <v/>
      </c>
      <c r="C206" s="6" t="n"/>
      <c r="D206" s="7">
        <f>IF(C206="","",VLOOKUP(C206,Tabela_Atividades!$A:$G,2,FALSE))</f>
        <v/>
      </c>
      <c r="E206" s="7">
        <f>IF(C206="","",VLOOKUP(C206,Tabela_Atividades!$A:$G,3,FALSE))</f>
        <v/>
      </c>
      <c r="F206" s="7" t="n"/>
      <c r="G206" s="7" t="n"/>
      <c r="H206" s="7" t="n"/>
      <c r="I206" s="7">
        <f>IF(C206="","",VLOOKUP(C206,Tabela_Atividades!$A:$G,4,FALSE))</f>
        <v/>
      </c>
      <c r="J206" s="7">
        <f>IF(C206="","",IF(E206="POR_OCORRENCIA",F206*I206,IF(E206="POR_JOVEM",G206*I206,IF(E206="NIVEL_5_10_15",IF(H206="Regular",5,IF(H206="Bom",10,IF(H206="Ótimo",15,0))),IF(E206="PONTOS_DIRETO",F206,0)))))</f>
        <v/>
      </c>
      <c r="K206" s="6" t="n"/>
    </row>
    <row r="207">
      <c r="A207" s="7" t="n"/>
      <c r="B207" s="7">
        <f>IF(A207="","",TEXT(A207,"mmm/aaaa"))</f>
        <v/>
      </c>
      <c r="C207" s="6" t="n"/>
      <c r="D207" s="7">
        <f>IF(C207="","",VLOOKUP(C207,Tabela_Atividades!$A:$G,2,FALSE))</f>
        <v/>
      </c>
      <c r="E207" s="7">
        <f>IF(C207="","",VLOOKUP(C207,Tabela_Atividades!$A:$G,3,FALSE))</f>
        <v/>
      </c>
      <c r="F207" s="7" t="n"/>
      <c r="G207" s="7" t="n"/>
      <c r="H207" s="7" t="n"/>
      <c r="I207" s="7">
        <f>IF(C207="","",VLOOKUP(C207,Tabela_Atividades!$A:$G,4,FALSE))</f>
        <v/>
      </c>
      <c r="J207" s="7">
        <f>IF(C207="","",IF(E207="POR_OCORRENCIA",F207*I207,IF(E207="POR_JOVEM",G207*I207,IF(E207="NIVEL_5_10_15",IF(H207="Regular",5,IF(H207="Bom",10,IF(H207="Ótimo",15,0))),IF(E207="PONTOS_DIRETO",F207,0)))))</f>
        <v/>
      </c>
      <c r="K207" s="6" t="n"/>
    </row>
    <row r="208">
      <c r="A208" s="7" t="n"/>
      <c r="B208" s="7">
        <f>IF(A208="","",TEXT(A208,"mmm/aaaa"))</f>
        <v/>
      </c>
      <c r="C208" s="6" t="n"/>
      <c r="D208" s="7">
        <f>IF(C208="","",VLOOKUP(C208,Tabela_Atividades!$A:$G,2,FALSE))</f>
        <v/>
      </c>
      <c r="E208" s="7">
        <f>IF(C208="","",VLOOKUP(C208,Tabela_Atividades!$A:$G,3,FALSE))</f>
        <v/>
      </c>
      <c r="F208" s="7" t="n"/>
      <c r="G208" s="7" t="n"/>
      <c r="H208" s="7" t="n"/>
      <c r="I208" s="7">
        <f>IF(C208="","",VLOOKUP(C208,Tabela_Atividades!$A:$G,4,FALSE))</f>
        <v/>
      </c>
      <c r="J208" s="7">
        <f>IF(C208="","",IF(E208="POR_OCORRENCIA",F208*I208,IF(E208="POR_JOVEM",G208*I208,IF(E208="NIVEL_5_10_15",IF(H208="Regular",5,IF(H208="Bom",10,IF(H208="Ótimo",15,0))),IF(E208="PONTOS_DIRETO",F208,0)))))</f>
        <v/>
      </c>
      <c r="K208" s="6" t="n"/>
    </row>
    <row r="209">
      <c r="A209" s="7" t="n"/>
      <c r="B209" s="7">
        <f>IF(A209="","",TEXT(A209,"mmm/aaaa"))</f>
        <v/>
      </c>
      <c r="C209" s="6" t="n"/>
      <c r="D209" s="7">
        <f>IF(C209="","",VLOOKUP(C209,Tabela_Atividades!$A:$G,2,FALSE))</f>
        <v/>
      </c>
      <c r="E209" s="7">
        <f>IF(C209="","",VLOOKUP(C209,Tabela_Atividades!$A:$G,3,FALSE))</f>
        <v/>
      </c>
      <c r="F209" s="7" t="n"/>
      <c r="G209" s="7" t="n"/>
      <c r="H209" s="7" t="n"/>
      <c r="I209" s="7">
        <f>IF(C209="","",VLOOKUP(C209,Tabela_Atividades!$A:$G,4,FALSE))</f>
        <v/>
      </c>
      <c r="J209" s="7">
        <f>IF(C209="","",IF(E209="POR_OCORRENCIA",F209*I209,IF(E209="POR_JOVEM",G209*I209,IF(E209="NIVEL_5_10_15",IF(H209="Regular",5,IF(H209="Bom",10,IF(H209="Ótimo",15,0))),IF(E209="PONTOS_DIRETO",F209,0)))))</f>
        <v/>
      </c>
      <c r="K209" s="6" t="n"/>
    </row>
    <row r="210">
      <c r="A210" s="7" t="n"/>
      <c r="B210" s="7">
        <f>IF(A210="","",TEXT(A210,"mmm/aaaa"))</f>
        <v/>
      </c>
      <c r="C210" s="6" t="n"/>
      <c r="D210" s="7">
        <f>IF(C210="","",VLOOKUP(C210,Tabela_Atividades!$A:$G,2,FALSE))</f>
        <v/>
      </c>
      <c r="E210" s="7">
        <f>IF(C210="","",VLOOKUP(C210,Tabela_Atividades!$A:$G,3,FALSE))</f>
        <v/>
      </c>
      <c r="F210" s="7" t="n"/>
      <c r="G210" s="7" t="n"/>
      <c r="H210" s="7" t="n"/>
      <c r="I210" s="7">
        <f>IF(C210="","",VLOOKUP(C210,Tabela_Atividades!$A:$G,4,FALSE))</f>
        <v/>
      </c>
      <c r="J210" s="7">
        <f>IF(C210="","",IF(E210="POR_OCORRENCIA",F210*I210,IF(E210="POR_JOVEM",G210*I210,IF(E210="NIVEL_5_10_15",IF(H210="Regular",5,IF(H210="Bom",10,IF(H210="Ótimo",15,0))),IF(E210="PONTOS_DIRETO",F210,0)))))</f>
        <v/>
      </c>
      <c r="K210" s="6" t="n"/>
    </row>
    <row r="211">
      <c r="A211" s="7" t="n"/>
      <c r="B211" s="7">
        <f>IF(A211="","",TEXT(A211,"mmm/aaaa"))</f>
        <v/>
      </c>
      <c r="C211" s="6" t="n"/>
      <c r="D211" s="7">
        <f>IF(C211="","",VLOOKUP(C211,Tabela_Atividades!$A:$G,2,FALSE))</f>
        <v/>
      </c>
      <c r="E211" s="7">
        <f>IF(C211="","",VLOOKUP(C211,Tabela_Atividades!$A:$G,3,FALSE))</f>
        <v/>
      </c>
      <c r="F211" s="7" t="n"/>
      <c r="G211" s="7" t="n"/>
      <c r="H211" s="7" t="n"/>
      <c r="I211" s="7">
        <f>IF(C211="","",VLOOKUP(C211,Tabela_Atividades!$A:$G,4,FALSE))</f>
        <v/>
      </c>
      <c r="J211" s="7">
        <f>IF(C211="","",IF(E211="POR_OCORRENCIA",F211*I211,IF(E211="POR_JOVEM",G211*I211,IF(E211="NIVEL_5_10_15",IF(H211="Regular",5,IF(H211="Bom",10,IF(H211="Ótimo",15,0))),IF(E211="PONTOS_DIRETO",F211,0)))))</f>
        <v/>
      </c>
      <c r="K211" s="6" t="n"/>
    </row>
    <row r="212">
      <c r="A212" s="7" t="n"/>
      <c r="B212" s="7">
        <f>IF(A212="","",TEXT(A212,"mmm/aaaa"))</f>
        <v/>
      </c>
      <c r="C212" s="6" t="n"/>
      <c r="D212" s="7">
        <f>IF(C212="","",VLOOKUP(C212,Tabela_Atividades!$A:$G,2,FALSE))</f>
        <v/>
      </c>
      <c r="E212" s="7">
        <f>IF(C212="","",VLOOKUP(C212,Tabela_Atividades!$A:$G,3,FALSE))</f>
        <v/>
      </c>
      <c r="F212" s="7" t="n"/>
      <c r="G212" s="7" t="n"/>
      <c r="H212" s="7" t="n"/>
      <c r="I212" s="7">
        <f>IF(C212="","",VLOOKUP(C212,Tabela_Atividades!$A:$G,4,FALSE))</f>
        <v/>
      </c>
      <c r="J212" s="7">
        <f>IF(C212="","",IF(E212="POR_OCORRENCIA",F212*I212,IF(E212="POR_JOVEM",G212*I212,IF(E212="NIVEL_5_10_15",IF(H212="Regular",5,IF(H212="Bom",10,IF(H212="Ótimo",15,0))),IF(E212="PONTOS_DIRETO",F212,0)))))</f>
        <v/>
      </c>
      <c r="K212" s="6" t="n"/>
    </row>
    <row r="213">
      <c r="A213" s="7" t="n"/>
      <c r="B213" s="7">
        <f>IF(A213="","",TEXT(A213,"mmm/aaaa"))</f>
        <v/>
      </c>
      <c r="C213" s="6" t="n"/>
      <c r="D213" s="7">
        <f>IF(C213="","",VLOOKUP(C213,Tabela_Atividades!$A:$G,2,FALSE))</f>
        <v/>
      </c>
      <c r="E213" s="7">
        <f>IF(C213="","",VLOOKUP(C213,Tabela_Atividades!$A:$G,3,FALSE))</f>
        <v/>
      </c>
      <c r="F213" s="7" t="n"/>
      <c r="G213" s="7" t="n"/>
      <c r="H213" s="7" t="n"/>
      <c r="I213" s="7">
        <f>IF(C213="","",VLOOKUP(C213,Tabela_Atividades!$A:$G,4,FALSE))</f>
        <v/>
      </c>
      <c r="J213" s="7">
        <f>IF(C213="","",IF(E213="POR_OCORRENCIA",F213*I213,IF(E213="POR_JOVEM",G213*I213,IF(E213="NIVEL_5_10_15",IF(H213="Regular",5,IF(H213="Bom",10,IF(H213="Ótimo",15,0))),IF(E213="PONTOS_DIRETO",F213,0)))))</f>
        <v/>
      </c>
      <c r="K213" s="6" t="n"/>
    </row>
    <row r="214">
      <c r="A214" s="7" t="n"/>
      <c r="B214" s="7">
        <f>IF(A214="","",TEXT(A214,"mmm/aaaa"))</f>
        <v/>
      </c>
      <c r="C214" s="6" t="n"/>
      <c r="D214" s="7">
        <f>IF(C214="","",VLOOKUP(C214,Tabela_Atividades!$A:$G,2,FALSE))</f>
        <v/>
      </c>
      <c r="E214" s="7">
        <f>IF(C214="","",VLOOKUP(C214,Tabela_Atividades!$A:$G,3,FALSE))</f>
        <v/>
      </c>
      <c r="F214" s="7" t="n"/>
      <c r="G214" s="7" t="n"/>
      <c r="H214" s="7" t="n"/>
      <c r="I214" s="7">
        <f>IF(C214="","",VLOOKUP(C214,Tabela_Atividades!$A:$G,4,FALSE))</f>
        <v/>
      </c>
      <c r="J214" s="7">
        <f>IF(C214="","",IF(E214="POR_OCORRENCIA",F214*I214,IF(E214="POR_JOVEM",G214*I214,IF(E214="NIVEL_5_10_15",IF(H214="Regular",5,IF(H214="Bom",10,IF(H214="Ótimo",15,0))),IF(E214="PONTOS_DIRETO",F214,0)))))</f>
        <v/>
      </c>
      <c r="K214" s="6" t="n"/>
    </row>
    <row r="215">
      <c r="A215" s="7" t="n"/>
      <c r="B215" s="7">
        <f>IF(A215="","",TEXT(A215,"mmm/aaaa"))</f>
        <v/>
      </c>
      <c r="C215" s="6" t="n"/>
      <c r="D215" s="7">
        <f>IF(C215="","",VLOOKUP(C215,Tabela_Atividades!$A:$G,2,FALSE))</f>
        <v/>
      </c>
      <c r="E215" s="7">
        <f>IF(C215="","",VLOOKUP(C215,Tabela_Atividades!$A:$G,3,FALSE))</f>
        <v/>
      </c>
      <c r="F215" s="7" t="n"/>
      <c r="G215" s="7" t="n"/>
      <c r="H215" s="7" t="n"/>
      <c r="I215" s="7">
        <f>IF(C215="","",VLOOKUP(C215,Tabela_Atividades!$A:$G,4,FALSE))</f>
        <v/>
      </c>
      <c r="J215" s="7">
        <f>IF(C215="","",IF(E215="POR_OCORRENCIA",F215*I215,IF(E215="POR_JOVEM",G215*I215,IF(E215="NIVEL_5_10_15",IF(H215="Regular",5,IF(H215="Bom",10,IF(H215="Ótimo",15,0))),IF(E215="PONTOS_DIRETO",F215,0)))))</f>
        <v/>
      </c>
      <c r="K215" s="6" t="n"/>
    </row>
    <row r="216">
      <c r="A216" s="7" t="n"/>
      <c r="B216" s="7">
        <f>IF(A216="","",TEXT(A216,"mmm/aaaa"))</f>
        <v/>
      </c>
      <c r="C216" s="6" t="n"/>
      <c r="D216" s="7">
        <f>IF(C216="","",VLOOKUP(C216,Tabela_Atividades!$A:$G,2,FALSE))</f>
        <v/>
      </c>
      <c r="E216" s="7">
        <f>IF(C216="","",VLOOKUP(C216,Tabela_Atividades!$A:$G,3,FALSE))</f>
        <v/>
      </c>
      <c r="F216" s="7" t="n"/>
      <c r="G216" s="7" t="n"/>
      <c r="H216" s="7" t="n"/>
      <c r="I216" s="7">
        <f>IF(C216="","",VLOOKUP(C216,Tabela_Atividades!$A:$G,4,FALSE))</f>
        <v/>
      </c>
      <c r="J216" s="7">
        <f>IF(C216="","",IF(E216="POR_OCORRENCIA",F216*I216,IF(E216="POR_JOVEM",G216*I216,IF(E216="NIVEL_5_10_15",IF(H216="Regular",5,IF(H216="Bom",10,IF(H216="Ótimo",15,0))),IF(E216="PONTOS_DIRETO",F216,0)))))</f>
        <v/>
      </c>
      <c r="K216" s="6" t="n"/>
    </row>
    <row r="217">
      <c r="A217" s="7" t="n"/>
      <c r="B217" s="7">
        <f>IF(A217="","",TEXT(A217,"mmm/aaaa"))</f>
        <v/>
      </c>
      <c r="C217" s="6" t="n"/>
      <c r="D217" s="7">
        <f>IF(C217="","",VLOOKUP(C217,Tabela_Atividades!$A:$G,2,FALSE))</f>
        <v/>
      </c>
      <c r="E217" s="7">
        <f>IF(C217="","",VLOOKUP(C217,Tabela_Atividades!$A:$G,3,FALSE))</f>
        <v/>
      </c>
      <c r="F217" s="7" t="n"/>
      <c r="G217" s="7" t="n"/>
      <c r="H217" s="7" t="n"/>
      <c r="I217" s="7">
        <f>IF(C217="","",VLOOKUP(C217,Tabela_Atividades!$A:$G,4,FALSE))</f>
        <v/>
      </c>
      <c r="J217" s="7">
        <f>IF(C217="","",IF(E217="POR_OCORRENCIA",F217*I217,IF(E217="POR_JOVEM",G217*I217,IF(E217="NIVEL_5_10_15",IF(H217="Regular",5,IF(H217="Bom",10,IF(H217="Ótimo",15,0))),IF(E217="PONTOS_DIRETO",F217,0)))))</f>
        <v/>
      </c>
      <c r="K217" s="6" t="n"/>
    </row>
    <row r="218">
      <c r="A218" s="7" t="n"/>
      <c r="B218" s="7">
        <f>IF(A218="","",TEXT(A218,"mmm/aaaa"))</f>
        <v/>
      </c>
      <c r="C218" s="6" t="n"/>
      <c r="D218" s="7">
        <f>IF(C218="","",VLOOKUP(C218,Tabela_Atividades!$A:$G,2,FALSE))</f>
        <v/>
      </c>
      <c r="E218" s="7">
        <f>IF(C218="","",VLOOKUP(C218,Tabela_Atividades!$A:$G,3,FALSE))</f>
        <v/>
      </c>
      <c r="F218" s="7" t="n"/>
      <c r="G218" s="7" t="n"/>
      <c r="H218" s="7" t="n"/>
      <c r="I218" s="7">
        <f>IF(C218="","",VLOOKUP(C218,Tabela_Atividades!$A:$G,4,FALSE))</f>
        <v/>
      </c>
      <c r="J218" s="7">
        <f>IF(C218="","",IF(E218="POR_OCORRENCIA",F218*I218,IF(E218="POR_JOVEM",G218*I218,IF(E218="NIVEL_5_10_15",IF(H218="Regular",5,IF(H218="Bom",10,IF(H218="Ótimo",15,0))),IF(E218="PONTOS_DIRETO",F218,0)))))</f>
        <v/>
      </c>
      <c r="K218" s="6" t="n"/>
    </row>
    <row r="219">
      <c r="A219" s="7" t="n"/>
      <c r="B219" s="7">
        <f>IF(A219="","",TEXT(A219,"mmm/aaaa"))</f>
        <v/>
      </c>
      <c r="C219" s="6" t="n"/>
      <c r="D219" s="7">
        <f>IF(C219="","",VLOOKUP(C219,Tabela_Atividades!$A:$G,2,FALSE))</f>
        <v/>
      </c>
      <c r="E219" s="7">
        <f>IF(C219="","",VLOOKUP(C219,Tabela_Atividades!$A:$G,3,FALSE))</f>
        <v/>
      </c>
      <c r="F219" s="7" t="n"/>
      <c r="G219" s="7" t="n"/>
      <c r="H219" s="7" t="n"/>
      <c r="I219" s="7">
        <f>IF(C219="","",VLOOKUP(C219,Tabela_Atividades!$A:$G,4,FALSE))</f>
        <v/>
      </c>
      <c r="J219" s="7">
        <f>IF(C219="","",IF(E219="POR_OCORRENCIA",F219*I219,IF(E219="POR_JOVEM",G219*I219,IF(E219="NIVEL_5_10_15",IF(H219="Regular",5,IF(H219="Bom",10,IF(H219="Ótimo",15,0))),IF(E219="PONTOS_DIRETO",F219,0)))))</f>
        <v/>
      </c>
      <c r="K219" s="6" t="n"/>
    </row>
    <row r="220">
      <c r="A220" s="7" t="n"/>
      <c r="B220" s="7">
        <f>IF(A220="","",TEXT(A220,"mmm/aaaa"))</f>
        <v/>
      </c>
      <c r="C220" s="6" t="n"/>
      <c r="D220" s="7">
        <f>IF(C220="","",VLOOKUP(C220,Tabela_Atividades!$A:$G,2,FALSE))</f>
        <v/>
      </c>
      <c r="E220" s="7">
        <f>IF(C220="","",VLOOKUP(C220,Tabela_Atividades!$A:$G,3,FALSE))</f>
        <v/>
      </c>
      <c r="F220" s="7" t="n"/>
      <c r="G220" s="7" t="n"/>
      <c r="H220" s="7" t="n"/>
      <c r="I220" s="7">
        <f>IF(C220="","",VLOOKUP(C220,Tabela_Atividades!$A:$G,4,FALSE))</f>
        <v/>
      </c>
      <c r="J220" s="7">
        <f>IF(C220="","",IF(E220="POR_OCORRENCIA",F220*I220,IF(E220="POR_JOVEM",G220*I220,IF(E220="NIVEL_5_10_15",IF(H220="Regular",5,IF(H220="Bom",10,IF(H220="Ótimo",15,0))),IF(E220="PONTOS_DIRETO",F220,0)))))</f>
        <v/>
      </c>
      <c r="K220" s="6" t="n"/>
    </row>
    <row r="221">
      <c r="A221" s="7" t="n"/>
      <c r="B221" s="7">
        <f>IF(A221="","",TEXT(A221,"mmm/aaaa"))</f>
        <v/>
      </c>
      <c r="C221" s="6" t="n"/>
      <c r="D221" s="7">
        <f>IF(C221="","",VLOOKUP(C221,Tabela_Atividades!$A:$G,2,FALSE))</f>
        <v/>
      </c>
      <c r="E221" s="7">
        <f>IF(C221="","",VLOOKUP(C221,Tabela_Atividades!$A:$G,3,FALSE))</f>
        <v/>
      </c>
      <c r="F221" s="7" t="n"/>
      <c r="G221" s="7" t="n"/>
      <c r="H221" s="7" t="n"/>
      <c r="I221" s="7">
        <f>IF(C221="","",VLOOKUP(C221,Tabela_Atividades!$A:$G,4,FALSE))</f>
        <v/>
      </c>
      <c r="J221" s="7">
        <f>IF(C221="","",IF(E221="POR_OCORRENCIA",F221*I221,IF(E221="POR_JOVEM",G221*I221,IF(E221="NIVEL_5_10_15",IF(H221="Regular",5,IF(H221="Bom",10,IF(H221="Ótimo",15,0))),IF(E221="PONTOS_DIRETO",F221,0)))))</f>
        <v/>
      </c>
      <c r="K221" s="6" t="n"/>
    </row>
    <row r="222">
      <c r="A222" s="7" t="n"/>
      <c r="B222" s="7">
        <f>IF(A222="","",TEXT(A222,"mmm/aaaa"))</f>
        <v/>
      </c>
      <c r="C222" s="6" t="n"/>
      <c r="D222" s="7">
        <f>IF(C222="","",VLOOKUP(C222,Tabela_Atividades!$A:$G,2,FALSE))</f>
        <v/>
      </c>
      <c r="E222" s="7">
        <f>IF(C222="","",VLOOKUP(C222,Tabela_Atividades!$A:$G,3,FALSE))</f>
        <v/>
      </c>
      <c r="F222" s="7" t="n"/>
      <c r="G222" s="7" t="n"/>
      <c r="H222" s="7" t="n"/>
      <c r="I222" s="7">
        <f>IF(C222="","",VLOOKUP(C222,Tabela_Atividades!$A:$G,4,FALSE))</f>
        <v/>
      </c>
      <c r="J222" s="7">
        <f>IF(C222="","",IF(E222="POR_OCORRENCIA",F222*I222,IF(E222="POR_JOVEM",G222*I222,IF(E222="NIVEL_5_10_15",IF(H222="Regular",5,IF(H222="Bom",10,IF(H222="Ótimo",15,0))),IF(E222="PONTOS_DIRETO",F222,0)))))</f>
        <v/>
      </c>
      <c r="K222" s="6" t="n"/>
    </row>
    <row r="223">
      <c r="A223" s="7" t="n"/>
      <c r="B223" s="7">
        <f>IF(A223="","",TEXT(A223,"mmm/aaaa"))</f>
        <v/>
      </c>
      <c r="C223" s="6" t="n"/>
      <c r="D223" s="7">
        <f>IF(C223="","",VLOOKUP(C223,Tabela_Atividades!$A:$G,2,FALSE))</f>
        <v/>
      </c>
      <c r="E223" s="7">
        <f>IF(C223="","",VLOOKUP(C223,Tabela_Atividades!$A:$G,3,FALSE))</f>
        <v/>
      </c>
      <c r="F223" s="7" t="n"/>
      <c r="G223" s="7" t="n"/>
      <c r="H223" s="7" t="n"/>
      <c r="I223" s="7">
        <f>IF(C223="","",VLOOKUP(C223,Tabela_Atividades!$A:$G,4,FALSE))</f>
        <v/>
      </c>
      <c r="J223" s="7">
        <f>IF(C223="","",IF(E223="POR_OCORRENCIA",F223*I223,IF(E223="POR_JOVEM",G223*I223,IF(E223="NIVEL_5_10_15",IF(H223="Regular",5,IF(H223="Bom",10,IF(H223="Ótimo",15,0))),IF(E223="PONTOS_DIRETO",F223,0)))))</f>
        <v/>
      </c>
      <c r="K223" s="6" t="n"/>
    </row>
    <row r="224">
      <c r="A224" s="7" t="n"/>
      <c r="B224" s="7">
        <f>IF(A224="","",TEXT(A224,"mmm/aaaa"))</f>
        <v/>
      </c>
      <c r="C224" s="6" t="n"/>
      <c r="D224" s="7">
        <f>IF(C224="","",VLOOKUP(C224,Tabela_Atividades!$A:$G,2,FALSE))</f>
        <v/>
      </c>
      <c r="E224" s="7">
        <f>IF(C224="","",VLOOKUP(C224,Tabela_Atividades!$A:$G,3,FALSE))</f>
        <v/>
      </c>
      <c r="F224" s="7" t="n"/>
      <c r="G224" s="7" t="n"/>
      <c r="H224" s="7" t="n"/>
      <c r="I224" s="7">
        <f>IF(C224="","",VLOOKUP(C224,Tabela_Atividades!$A:$G,4,FALSE))</f>
        <v/>
      </c>
      <c r="J224" s="7">
        <f>IF(C224="","",IF(E224="POR_OCORRENCIA",F224*I224,IF(E224="POR_JOVEM",G224*I224,IF(E224="NIVEL_5_10_15",IF(H224="Regular",5,IF(H224="Bom",10,IF(H224="Ótimo",15,0))),IF(E224="PONTOS_DIRETO",F224,0)))))</f>
        <v/>
      </c>
      <c r="K224" s="6" t="n"/>
    </row>
    <row r="225">
      <c r="A225" s="7" t="n"/>
      <c r="B225" s="7">
        <f>IF(A225="","",TEXT(A225,"mmm/aaaa"))</f>
        <v/>
      </c>
      <c r="C225" s="6" t="n"/>
      <c r="D225" s="7">
        <f>IF(C225="","",VLOOKUP(C225,Tabela_Atividades!$A:$G,2,FALSE))</f>
        <v/>
      </c>
      <c r="E225" s="7">
        <f>IF(C225="","",VLOOKUP(C225,Tabela_Atividades!$A:$G,3,FALSE))</f>
        <v/>
      </c>
      <c r="F225" s="7" t="n"/>
      <c r="G225" s="7" t="n"/>
      <c r="H225" s="7" t="n"/>
      <c r="I225" s="7">
        <f>IF(C225="","",VLOOKUP(C225,Tabela_Atividades!$A:$G,4,FALSE))</f>
        <v/>
      </c>
      <c r="J225" s="7">
        <f>IF(C225="","",IF(E225="POR_OCORRENCIA",F225*I225,IF(E225="POR_JOVEM",G225*I225,IF(E225="NIVEL_5_10_15",IF(H225="Regular",5,IF(H225="Bom",10,IF(H225="Ótimo",15,0))),IF(E225="PONTOS_DIRETO",F225,0)))))</f>
        <v/>
      </c>
      <c r="K225" s="6" t="n"/>
    </row>
    <row r="226">
      <c r="A226" s="7" t="n"/>
      <c r="B226" s="7">
        <f>IF(A226="","",TEXT(A226,"mmm/aaaa"))</f>
        <v/>
      </c>
      <c r="C226" s="6" t="n"/>
      <c r="D226" s="7">
        <f>IF(C226="","",VLOOKUP(C226,Tabela_Atividades!$A:$G,2,FALSE))</f>
        <v/>
      </c>
      <c r="E226" s="7">
        <f>IF(C226="","",VLOOKUP(C226,Tabela_Atividades!$A:$G,3,FALSE))</f>
        <v/>
      </c>
      <c r="F226" s="7" t="n"/>
      <c r="G226" s="7" t="n"/>
      <c r="H226" s="7" t="n"/>
      <c r="I226" s="7">
        <f>IF(C226="","",VLOOKUP(C226,Tabela_Atividades!$A:$G,4,FALSE))</f>
        <v/>
      </c>
      <c r="J226" s="7">
        <f>IF(C226="","",IF(E226="POR_OCORRENCIA",F226*I226,IF(E226="POR_JOVEM",G226*I226,IF(E226="NIVEL_5_10_15",IF(H226="Regular",5,IF(H226="Bom",10,IF(H226="Ótimo",15,0))),IF(E226="PONTOS_DIRETO",F226,0)))))</f>
        <v/>
      </c>
      <c r="K226" s="6" t="n"/>
    </row>
    <row r="227">
      <c r="A227" s="7" t="n"/>
      <c r="B227" s="7">
        <f>IF(A227="","",TEXT(A227,"mmm/aaaa"))</f>
        <v/>
      </c>
      <c r="C227" s="6" t="n"/>
      <c r="D227" s="7">
        <f>IF(C227="","",VLOOKUP(C227,Tabela_Atividades!$A:$G,2,FALSE))</f>
        <v/>
      </c>
      <c r="E227" s="7">
        <f>IF(C227="","",VLOOKUP(C227,Tabela_Atividades!$A:$G,3,FALSE))</f>
        <v/>
      </c>
      <c r="F227" s="7" t="n"/>
      <c r="G227" s="7" t="n"/>
      <c r="H227" s="7" t="n"/>
      <c r="I227" s="7">
        <f>IF(C227="","",VLOOKUP(C227,Tabela_Atividades!$A:$G,4,FALSE))</f>
        <v/>
      </c>
      <c r="J227" s="7">
        <f>IF(C227="","",IF(E227="POR_OCORRENCIA",F227*I227,IF(E227="POR_JOVEM",G227*I227,IF(E227="NIVEL_5_10_15",IF(H227="Regular",5,IF(H227="Bom",10,IF(H227="Ótimo",15,0))),IF(E227="PONTOS_DIRETO",F227,0)))))</f>
        <v/>
      </c>
      <c r="K227" s="6" t="n"/>
    </row>
    <row r="228">
      <c r="A228" s="7" t="n"/>
      <c r="B228" s="7">
        <f>IF(A228="","",TEXT(A228,"mmm/aaaa"))</f>
        <v/>
      </c>
      <c r="C228" s="6" t="n"/>
      <c r="D228" s="7">
        <f>IF(C228="","",VLOOKUP(C228,Tabela_Atividades!$A:$G,2,FALSE))</f>
        <v/>
      </c>
      <c r="E228" s="7">
        <f>IF(C228="","",VLOOKUP(C228,Tabela_Atividades!$A:$G,3,FALSE))</f>
        <v/>
      </c>
      <c r="F228" s="7" t="n"/>
      <c r="G228" s="7" t="n"/>
      <c r="H228" s="7" t="n"/>
      <c r="I228" s="7">
        <f>IF(C228="","",VLOOKUP(C228,Tabela_Atividades!$A:$G,4,FALSE))</f>
        <v/>
      </c>
      <c r="J228" s="7">
        <f>IF(C228="","",IF(E228="POR_OCORRENCIA",F228*I228,IF(E228="POR_JOVEM",G228*I228,IF(E228="NIVEL_5_10_15",IF(H228="Regular",5,IF(H228="Bom",10,IF(H228="Ótimo",15,0))),IF(E228="PONTOS_DIRETO",F228,0)))))</f>
        <v/>
      </c>
      <c r="K228" s="6" t="n"/>
    </row>
    <row r="229">
      <c r="A229" s="7" t="n"/>
      <c r="B229" s="7">
        <f>IF(A229="","",TEXT(A229,"mmm/aaaa"))</f>
        <v/>
      </c>
      <c r="C229" s="6" t="n"/>
      <c r="D229" s="7">
        <f>IF(C229="","",VLOOKUP(C229,Tabela_Atividades!$A:$G,2,FALSE))</f>
        <v/>
      </c>
      <c r="E229" s="7">
        <f>IF(C229="","",VLOOKUP(C229,Tabela_Atividades!$A:$G,3,FALSE))</f>
        <v/>
      </c>
      <c r="F229" s="7" t="n"/>
      <c r="G229" s="7" t="n"/>
      <c r="H229" s="7" t="n"/>
      <c r="I229" s="7">
        <f>IF(C229="","",VLOOKUP(C229,Tabela_Atividades!$A:$G,4,FALSE))</f>
        <v/>
      </c>
      <c r="J229" s="7">
        <f>IF(C229="","",IF(E229="POR_OCORRENCIA",F229*I229,IF(E229="POR_JOVEM",G229*I229,IF(E229="NIVEL_5_10_15",IF(H229="Regular",5,IF(H229="Bom",10,IF(H229="Ótimo",15,0))),IF(E229="PONTOS_DIRETO",F229,0)))))</f>
        <v/>
      </c>
      <c r="K229" s="6" t="n"/>
    </row>
    <row r="230">
      <c r="A230" s="7" t="n"/>
      <c r="B230" s="7">
        <f>IF(A230="","",TEXT(A230,"mmm/aaaa"))</f>
        <v/>
      </c>
      <c r="C230" s="6" t="n"/>
      <c r="D230" s="7">
        <f>IF(C230="","",VLOOKUP(C230,Tabela_Atividades!$A:$G,2,FALSE))</f>
        <v/>
      </c>
      <c r="E230" s="7">
        <f>IF(C230="","",VLOOKUP(C230,Tabela_Atividades!$A:$G,3,FALSE))</f>
        <v/>
      </c>
      <c r="F230" s="7" t="n"/>
      <c r="G230" s="7" t="n"/>
      <c r="H230" s="7" t="n"/>
      <c r="I230" s="7">
        <f>IF(C230="","",VLOOKUP(C230,Tabela_Atividades!$A:$G,4,FALSE))</f>
        <v/>
      </c>
      <c r="J230" s="7">
        <f>IF(C230="","",IF(E230="POR_OCORRENCIA",F230*I230,IF(E230="POR_JOVEM",G230*I230,IF(E230="NIVEL_5_10_15",IF(H230="Regular",5,IF(H230="Bom",10,IF(H230="Ótimo",15,0))),IF(E230="PONTOS_DIRETO",F230,0)))))</f>
        <v/>
      </c>
      <c r="K230" s="6" t="n"/>
    </row>
    <row r="231">
      <c r="A231" s="7" t="n"/>
      <c r="B231" s="7">
        <f>IF(A231="","",TEXT(A231,"mmm/aaaa"))</f>
        <v/>
      </c>
      <c r="C231" s="6" t="n"/>
      <c r="D231" s="7">
        <f>IF(C231="","",VLOOKUP(C231,Tabela_Atividades!$A:$G,2,FALSE))</f>
        <v/>
      </c>
      <c r="E231" s="7">
        <f>IF(C231="","",VLOOKUP(C231,Tabela_Atividades!$A:$G,3,FALSE))</f>
        <v/>
      </c>
      <c r="F231" s="7" t="n"/>
      <c r="G231" s="7" t="n"/>
      <c r="H231" s="7" t="n"/>
      <c r="I231" s="7">
        <f>IF(C231="","",VLOOKUP(C231,Tabela_Atividades!$A:$G,4,FALSE))</f>
        <v/>
      </c>
      <c r="J231" s="7">
        <f>IF(C231="","",IF(E231="POR_OCORRENCIA",F231*I231,IF(E231="POR_JOVEM",G231*I231,IF(E231="NIVEL_5_10_15",IF(H231="Regular",5,IF(H231="Bom",10,IF(H231="Ótimo",15,0))),IF(E231="PONTOS_DIRETO",F231,0)))))</f>
        <v/>
      </c>
      <c r="K231" s="6" t="n"/>
    </row>
    <row r="232">
      <c r="A232" s="7" t="n"/>
      <c r="B232" s="7">
        <f>IF(A232="","",TEXT(A232,"mmm/aaaa"))</f>
        <v/>
      </c>
      <c r="C232" s="6" t="n"/>
      <c r="D232" s="7">
        <f>IF(C232="","",VLOOKUP(C232,Tabela_Atividades!$A:$G,2,FALSE))</f>
        <v/>
      </c>
      <c r="E232" s="7">
        <f>IF(C232="","",VLOOKUP(C232,Tabela_Atividades!$A:$G,3,FALSE))</f>
        <v/>
      </c>
      <c r="F232" s="7" t="n"/>
      <c r="G232" s="7" t="n"/>
      <c r="H232" s="7" t="n"/>
      <c r="I232" s="7">
        <f>IF(C232="","",VLOOKUP(C232,Tabela_Atividades!$A:$G,4,FALSE))</f>
        <v/>
      </c>
      <c r="J232" s="7">
        <f>IF(C232="","",IF(E232="POR_OCORRENCIA",F232*I232,IF(E232="POR_JOVEM",G232*I232,IF(E232="NIVEL_5_10_15",IF(H232="Regular",5,IF(H232="Bom",10,IF(H232="Ótimo",15,0))),IF(E232="PONTOS_DIRETO",F232,0)))))</f>
        <v/>
      </c>
      <c r="K232" s="6" t="n"/>
    </row>
    <row r="233">
      <c r="A233" s="7" t="n"/>
      <c r="B233" s="7">
        <f>IF(A233="","",TEXT(A233,"mmm/aaaa"))</f>
        <v/>
      </c>
      <c r="C233" s="6" t="n"/>
      <c r="D233" s="7">
        <f>IF(C233="","",VLOOKUP(C233,Tabela_Atividades!$A:$G,2,FALSE))</f>
        <v/>
      </c>
      <c r="E233" s="7">
        <f>IF(C233="","",VLOOKUP(C233,Tabela_Atividades!$A:$G,3,FALSE))</f>
        <v/>
      </c>
      <c r="F233" s="7" t="n"/>
      <c r="G233" s="7" t="n"/>
      <c r="H233" s="7" t="n"/>
      <c r="I233" s="7">
        <f>IF(C233="","",VLOOKUP(C233,Tabela_Atividades!$A:$G,4,FALSE))</f>
        <v/>
      </c>
      <c r="J233" s="7">
        <f>IF(C233="","",IF(E233="POR_OCORRENCIA",F233*I233,IF(E233="POR_JOVEM",G233*I233,IF(E233="NIVEL_5_10_15",IF(H233="Regular",5,IF(H233="Bom",10,IF(H233="Ótimo",15,0))),IF(E233="PONTOS_DIRETO",F233,0)))))</f>
        <v/>
      </c>
      <c r="K233" s="6" t="n"/>
    </row>
    <row r="234">
      <c r="A234" s="7" t="n"/>
      <c r="B234" s="7">
        <f>IF(A234="","",TEXT(A234,"mmm/aaaa"))</f>
        <v/>
      </c>
      <c r="C234" s="6" t="n"/>
      <c r="D234" s="7">
        <f>IF(C234="","",VLOOKUP(C234,Tabela_Atividades!$A:$G,2,FALSE))</f>
        <v/>
      </c>
      <c r="E234" s="7">
        <f>IF(C234="","",VLOOKUP(C234,Tabela_Atividades!$A:$G,3,FALSE))</f>
        <v/>
      </c>
      <c r="F234" s="7" t="n"/>
      <c r="G234" s="7" t="n"/>
      <c r="H234" s="7" t="n"/>
      <c r="I234" s="7">
        <f>IF(C234="","",VLOOKUP(C234,Tabela_Atividades!$A:$G,4,FALSE))</f>
        <v/>
      </c>
      <c r="J234" s="7">
        <f>IF(C234="","",IF(E234="POR_OCORRENCIA",F234*I234,IF(E234="POR_JOVEM",G234*I234,IF(E234="NIVEL_5_10_15",IF(H234="Regular",5,IF(H234="Bom",10,IF(H234="Ótimo",15,0))),IF(E234="PONTOS_DIRETO",F234,0)))))</f>
        <v/>
      </c>
      <c r="K234" s="6" t="n"/>
    </row>
    <row r="235">
      <c r="A235" s="7" t="n"/>
      <c r="B235" s="7">
        <f>IF(A235="","",TEXT(A235,"mmm/aaaa"))</f>
        <v/>
      </c>
      <c r="C235" s="6" t="n"/>
      <c r="D235" s="7">
        <f>IF(C235="","",VLOOKUP(C235,Tabela_Atividades!$A:$G,2,FALSE))</f>
        <v/>
      </c>
      <c r="E235" s="7">
        <f>IF(C235="","",VLOOKUP(C235,Tabela_Atividades!$A:$G,3,FALSE))</f>
        <v/>
      </c>
      <c r="F235" s="7" t="n"/>
      <c r="G235" s="7" t="n"/>
      <c r="H235" s="7" t="n"/>
      <c r="I235" s="7">
        <f>IF(C235="","",VLOOKUP(C235,Tabela_Atividades!$A:$G,4,FALSE))</f>
        <v/>
      </c>
      <c r="J235" s="7">
        <f>IF(C235="","",IF(E235="POR_OCORRENCIA",F235*I235,IF(E235="POR_JOVEM",G235*I235,IF(E235="NIVEL_5_10_15",IF(H235="Regular",5,IF(H235="Bom",10,IF(H235="Ótimo",15,0))),IF(E235="PONTOS_DIRETO",F235,0)))))</f>
        <v/>
      </c>
      <c r="K235" s="6" t="n"/>
    </row>
    <row r="236">
      <c r="A236" s="7" t="n"/>
      <c r="B236" s="7">
        <f>IF(A236="","",TEXT(A236,"mmm/aaaa"))</f>
        <v/>
      </c>
      <c r="C236" s="6" t="n"/>
      <c r="D236" s="7">
        <f>IF(C236="","",VLOOKUP(C236,Tabela_Atividades!$A:$G,2,FALSE))</f>
        <v/>
      </c>
      <c r="E236" s="7">
        <f>IF(C236="","",VLOOKUP(C236,Tabela_Atividades!$A:$G,3,FALSE))</f>
        <v/>
      </c>
      <c r="F236" s="7" t="n"/>
      <c r="G236" s="7" t="n"/>
      <c r="H236" s="7" t="n"/>
      <c r="I236" s="7">
        <f>IF(C236="","",VLOOKUP(C236,Tabela_Atividades!$A:$G,4,FALSE))</f>
        <v/>
      </c>
      <c r="J236" s="7">
        <f>IF(C236="","",IF(E236="POR_OCORRENCIA",F236*I236,IF(E236="POR_JOVEM",G236*I236,IF(E236="NIVEL_5_10_15",IF(H236="Regular",5,IF(H236="Bom",10,IF(H236="Ótimo",15,0))),IF(E236="PONTOS_DIRETO",F236,0)))))</f>
        <v/>
      </c>
      <c r="K236" s="6" t="n"/>
    </row>
    <row r="237">
      <c r="A237" s="7" t="n"/>
      <c r="B237" s="7">
        <f>IF(A237="","",TEXT(A237,"mmm/aaaa"))</f>
        <v/>
      </c>
      <c r="C237" s="6" t="n"/>
      <c r="D237" s="7">
        <f>IF(C237="","",VLOOKUP(C237,Tabela_Atividades!$A:$G,2,FALSE))</f>
        <v/>
      </c>
      <c r="E237" s="7">
        <f>IF(C237="","",VLOOKUP(C237,Tabela_Atividades!$A:$G,3,FALSE))</f>
        <v/>
      </c>
      <c r="F237" s="7" t="n"/>
      <c r="G237" s="7" t="n"/>
      <c r="H237" s="7" t="n"/>
      <c r="I237" s="7">
        <f>IF(C237="","",VLOOKUP(C237,Tabela_Atividades!$A:$G,4,FALSE))</f>
        <v/>
      </c>
      <c r="J237" s="7">
        <f>IF(C237="","",IF(E237="POR_OCORRENCIA",F237*I237,IF(E237="POR_JOVEM",G237*I237,IF(E237="NIVEL_5_10_15",IF(H237="Regular",5,IF(H237="Bom",10,IF(H237="Ótimo",15,0))),IF(E237="PONTOS_DIRETO",F237,0)))))</f>
        <v/>
      </c>
      <c r="K237" s="6" t="n"/>
    </row>
    <row r="238">
      <c r="A238" s="7" t="n"/>
      <c r="B238" s="7">
        <f>IF(A238="","",TEXT(A238,"mmm/aaaa"))</f>
        <v/>
      </c>
      <c r="C238" s="6" t="n"/>
      <c r="D238" s="7">
        <f>IF(C238="","",VLOOKUP(C238,Tabela_Atividades!$A:$G,2,FALSE))</f>
        <v/>
      </c>
      <c r="E238" s="7">
        <f>IF(C238="","",VLOOKUP(C238,Tabela_Atividades!$A:$G,3,FALSE))</f>
        <v/>
      </c>
      <c r="F238" s="7" t="n"/>
      <c r="G238" s="7" t="n"/>
      <c r="H238" s="7" t="n"/>
      <c r="I238" s="7">
        <f>IF(C238="","",VLOOKUP(C238,Tabela_Atividades!$A:$G,4,FALSE))</f>
        <v/>
      </c>
      <c r="J238" s="7">
        <f>IF(C238="","",IF(E238="POR_OCORRENCIA",F238*I238,IF(E238="POR_JOVEM",G238*I238,IF(E238="NIVEL_5_10_15",IF(H238="Regular",5,IF(H238="Bom",10,IF(H238="Ótimo",15,0))),IF(E238="PONTOS_DIRETO",F238,0)))))</f>
        <v/>
      </c>
      <c r="K238" s="6" t="n"/>
    </row>
    <row r="239">
      <c r="A239" s="7" t="n"/>
      <c r="B239" s="7">
        <f>IF(A239="","",TEXT(A239,"mmm/aaaa"))</f>
        <v/>
      </c>
      <c r="C239" s="6" t="n"/>
      <c r="D239" s="7">
        <f>IF(C239="","",VLOOKUP(C239,Tabela_Atividades!$A:$G,2,FALSE))</f>
        <v/>
      </c>
      <c r="E239" s="7">
        <f>IF(C239="","",VLOOKUP(C239,Tabela_Atividades!$A:$G,3,FALSE))</f>
        <v/>
      </c>
      <c r="F239" s="7" t="n"/>
      <c r="G239" s="7" t="n"/>
      <c r="H239" s="7" t="n"/>
      <c r="I239" s="7">
        <f>IF(C239="","",VLOOKUP(C239,Tabela_Atividades!$A:$G,4,FALSE))</f>
        <v/>
      </c>
      <c r="J239" s="7">
        <f>IF(C239="","",IF(E239="POR_OCORRENCIA",F239*I239,IF(E239="POR_JOVEM",G239*I239,IF(E239="NIVEL_5_10_15",IF(H239="Regular",5,IF(H239="Bom",10,IF(H239="Ótimo",15,0))),IF(E239="PONTOS_DIRETO",F239,0)))))</f>
        <v/>
      </c>
      <c r="K239" s="6" t="n"/>
    </row>
    <row r="240">
      <c r="A240" s="7" t="n"/>
      <c r="B240" s="7">
        <f>IF(A240="","",TEXT(A240,"mmm/aaaa"))</f>
        <v/>
      </c>
      <c r="C240" s="6" t="n"/>
      <c r="D240" s="7">
        <f>IF(C240="","",VLOOKUP(C240,Tabela_Atividades!$A:$G,2,FALSE))</f>
        <v/>
      </c>
      <c r="E240" s="7">
        <f>IF(C240="","",VLOOKUP(C240,Tabela_Atividades!$A:$G,3,FALSE))</f>
        <v/>
      </c>
      <c r="F240" s="7" t="n"/>
      <c r="G240" s="7" t="n"/>
      <c r="H240" s="7" t="n"/>
      <c r="I240" s="7">
        <f>IF(C240="","",VLOOKUP(C240,Tabela_Atividades!$A:$G,4,FALSE))</f>
        <v/>
      </c>
      <c r="J240" s="7">
        <f>IF(C240="","",IF(E240="POR_OCORRENCIA",F240*I240,IF(E240="POR_JOVEM",G240*I240,IF(E240="NIVEL_5_10_15",IF(H240="Regular",5,IF(H240="Bom",10,IF(H240="Ótimo",15,0))),IF(E240="PONTOS_DIRETO",F240,0)))))</f>
        <v/>
      </c>
      <c r="K240" s="6" t="n"/>
    </row>
    <row r="241">
      <c r="A241" s="7" t="n"/>
      <c r="B241" s="7">
        <f>IF(A241="","",TEXT(A241,"mmm/aaaa"))</f>
        <v/>
      </c>
      <c r="C241" s="6" t="n"/>
      <c r="D241" s="7">
        <f>IF(C241="","",VLOOKUP(C241,Tabela_Atividades!$A:$G,2,FALSE))</f>
        <v/>
      </c>
      <c r="E241" s="7">
        <f>IF(C241="","",VLOOKUP(C241,Tabela_Atividades!$A:$G,3,FALSE))</f>
        <v/>
      </c>
      <c r="F241" s="7" t="n"/>
      <c r="G241" s="7" t="n"/>
      <c r="H241" s="7" t="n"/>
      <c r="I241" s="7">
        <f>IF(C241="","",VLOOKUP(C241,Tabela_Atividades!$A:$G,4,FALSE))</f>
        <v/>
      </c>
      <c r="J241" s="7">
        <f>IF(C241="","",IF(E241="POR_OCORRENCIA",F241*I241,IF(E241="POR_JOVEM",G241*I241,IF(E241="NIVEL_5_10_15",IF(H241="Regular",5,IF(H241="Bom",10,IF(H241="Ótimo",15,0))),IF(E241="PONTOS_DIRETO",F241,0)))))</f>
        <v/>
      </c>
      <c r="K241" s="6" t="n"/>
    </row>
    <row r="242">
      <c r="A242" s="7" t="n"/>
      <c r="B242" s="7">
        <f>IF(A242="","",TEXT(A242,"mmm/aaaa"))</f>
        <v/>
      </c>
      <c r="C242" s="6" t="n"/>
      <c r="D242" s="7">
        <f>IF(C242="","",VLOOKUP(C242,Tabela_Atividades!$A:$G,2,FALSE))</f>
        <v/>
      </c>
      <c r="E242" s="7">
        <f>IF(C242="","",VLOOKUP(C242,Tabela_Atividades!$A:$G,3,FALSE))</f>
        <v/>
      </c>
      <c r="F242" s="7" t="n"/>
      <c r="G242" s="7" t="n"/>
      <c r="H242" s="7" t="n"/>
      <c r="I242" s="7">
        <f>IF(C242="","",VLOOKUP(C242,Tabela_Atividades!$A:$G,4,FALSE))</f>
        <v/>
      </c>
      <c r="J242" s="7">
        <f>IF(C242="","",IF(E242="POR_OCORRENCIA",F242*I242,IF(E242="POR_JOVEM",G242*I242,IF(E242="NIVEL_5_10_15",IF(H242="Regular",5,IF(H242="Bom",10,IF(H242="Ótimo",15,0))),IF(E242="PONTOS_DIRETO",F242,0)))))</f>
        <v/>
      </c>
      <c r="K242" s="6" t="n"/>
    </row>
    <row r="243">
      <c r="A243" s="7" t="n"/>
      <c r="B243" s="7">
        <f>IF(A243="","",TEXT(A243,"mmm/aaaa"))</f>
        <v/>
      </c>
      <c r="C243" s="6" t="n"/>
      <c r="D243" s="7">
        <f>IF(C243="","",VLOOKUP(C243,Tabela_Atividades!$A:$G,2,FALSE))</f>
        <v/>
      </c>
      <c r="E243" s="7">
        <f>IF(C243="","",VLOOKUP(C243,Tabela_Atividades!$A:$G,3,FALSE))</f>
        <v/>
      </c>
      <c r="F243" s="7" t="n"/>
      <c r="G243" s="7" t="n"/>
      <c r="H243" s="7" t="n"/>
      <c r="I243" s="7">
        <f>IF(C243="","",VLOOKUP(C243,Tabela_Atividades!$A:$G,4,FALSE))</f>
        <v/>
      </c>
      <c r="J243" s="7">
        <f>IF(C243="","",IF(E243="POR_OCORRENCIA",F243*I243,IF(E243="POR_JOVEM",G243*I243,IF(E243="NIVEL_5_10_15",IF(H243="Regular",5,IF(H243="Bom",10,IF(H243="Ótimo",15,0))),IF(E243="PONTOS_DIRETO",F243,0)))))</f>
        <v/>
      </c>
      <c r="K243" s="6" t="n"/>
    </row>
    <row r="244">
      <c r="A244" s="7" t="n"/>
      <c r="B244" s="7">
        <f>IF(A244="","",TEXT(A244,"mmm/aaaa"))</f>
        <v/>
      </c>
      <c r="C244" s="6" t="n"/>
      <c r="D244" s="7">
        <f>IF(C244="","",VLOOKUP(C244,Tabela_Atividades!$A:$G,2,FALSE))</f>
        <v/>
      </c>
      <c r="E244" s="7">
        <f>IF(C244="","",VLOOKUP(C244,Tabela_Atividades!$A:$G,3,FALSE))</f>
        <v/>
      </c>
      <c r="F244" s="7" t="n"/>
      <c r="G244" s="7" t="n"/>
      <c r="H244" s="7" t="n"/>
      <c r="I244" s="7">
        <f>IF(C244="","",VLOOKUP(C244,Tabela_Atividades!$A:$G,4,FALSE))</f>
        <v/>
      </c>
      <c r="J244" s="7">
        <f>IF(C244="","",IF(E244="POR_OCORRENCIA",F244*I244,IF(E244="POR_JOVEM",G244*I244,IF(E244="NIVEL_5_10_15",IF(H244="Regular",5,IF(H244="Bom",10,IF(H244="Ótimo",15,0))),IF(E244="PONTOS_DIRETO",F244,0)))))</f>
        <v/>
      </c>
      <c r="K244" s="6" t="n"/>
    </row>
    <row r="245">
      <c r="A245" s="7" t="n"/>
      <c r="B245" s="7">
        <f>IF(A245="","",TEXT(A245,"mmm/aaaa"))</f>
        <v/>
      </c>
      <c r="C245" s="6" t="n"/>
      <c r="D245" s="7">
        <f>IF(C245="","",VLOOKUP(C245,Tabela_Atividades!$A:$G,2,FALSE))</f>
        <v/>
      </c>
      <c r="E245" s="7">
        <f>IF(C245="","",VLOOKUP(C245,Tabela_Atividades!$A:$G,3,FALSE))</f>
        <v/>
      </c>
      <c r="F245" s="7" t="n"/>
      <c r="G245" s="7" t="n"/>
      <c r="H245" s="7" t="n"/>
      <c r="I245" s="7">
        <f>IF(C245="","",VLOOKUP(C245,Tabela_Atividades!$A:$G,4,FALSE))</f>
        <v/>
      </c>
      <c r="J245" s="7">
        <f>IF(C245="","",IF(E245="POR_OCORRENCIA",F245*I245,IF(E245="POR_JOVEM",G245*I245,IF(E245="NIVEL_5_10_15",IF(H245="Regular",5,IF(H245="Bom",10,IF(H245="Ótimo",15,0))),IF(E245="PONTOS_DIRETO",F245,0)))))</f>
        <v/>
      </c>
      <c r="K245" s="6" t="n"/>
    </row>
    <row r="246">
      <c r="A246" s="7" t="n"/>
      <c r="B246" s="7">
        <f>IF(A246="","",TEXT(A246,"mmm/aaaa"))</f>
        <v/>
      </c>
      <c r="C246" s="6" t="n"/>
      <c r="D246" s="7">
        <f>IF(C246="","",VLOOKUP(C246,Tabela_Atividades!$A:$G,2,FALSE))</f>
        <v/>
      </c>
      <c r="E246" s="7">
        <f>IF(C246="","",VLOOKUP(C246,Tabela_Atividades!$A:$G,3,FALSE))</f>
        <v/>
      </c>
      <c r="F246" s="7" t="n"/>
      <c r="G246" s="7" t="n"/>
      <c r="H246" s="7" t="n"/>
      <c r="I246" s="7">
        <f>IF(C246="","",VLOOKUP(C246,Tabela_Atividades!$A:$G,4,FALSE))</f>
        <v/>
      </c>
      <c r="J246" s="7">
        <f>IF(C246="","",IF(E246="POR_OCORRENCIA",F246*I246,IF(E246="POR_JOVEM",G246*I246,IF(E246="NIVEL_5_10_15",IF(H246="Regular",5,IF(H246="Bom",10,IF(H246="Ótimo",15,0))),IF(E246="PONTOS_DIRETO",F246,0)))))</f>
        <v/>
      </c>
      <c r="K246" s="6" t="n"/>
    </row>
    <row r="247">
      <c r="A247" s="7" t="n"/>
      <c r="B247" s="7">
        <f>IF(A247="","",TEXT(A247,"mmm/aaaa"))</f>
        <v/>
      </c>
      <c r="C247" s="6" t="n"/>
      <c r="D247" s="7">
        <f>IF(C247="","",VLOOKUP(C247,Tabela_Atividades!$A:$G,2,FALSE))</f>
        <v/>
      </c>
      <c r="E247" s="7">
        <f>IF(C247="","",VLOOKUP(C247,Tabela_Atividades!$A:$G,3,FALSE))</f>
        <v/>
      </c>
      <c r="F247" s="7" t="n"/>
      <c r="G247" s="7" t="n"/>
      <c r="H247" s="7" t="n"/>
      <c r="I247" s="7">
        <f>IF(C247="","",VLOOKUP(C247,Tabela_Atividades!$A:$G,4,FALSE))</f>
        <v/>
      </c>
      <c r="J247" s="7">
        <f>IF(C247="","",IF(E247="POR_OCORRENCIA",F247*I247,IF(E247="POR_JOVEM",G247*I247,IF(E247="NIVEL_5_10_15",IF(H247="Regular",5,IF(H247="Bom",10,IF(H247="Ótimo",15,0))),IF(E247="PONTOS_DIRETO",F247,0)))))</f>
        <v/>
      </c>
      <c r="K247" s="6" t="n"/>
    </row>
    <row r="248">
      <c r="A248" s="7" t="n"/>
      <c r="B248" s="7">
        <f>IF(A248="","",TEXT(A248,"mmm/aaaa"))</f>
        <v/>
      </c>
      <c r="C248" s="6" t="n"/>
      <c r="D248" s="7">
        <f>IF(C248="","",VLOOKUP(C248,Tabela_Atividades!$A:$G,2,FALSE))</f>
        <v/>
      </c>
      <c r="E248" s="7">
        <f>IF(C248="","",VLOOKUP(C248,Tabela_Atividades!$A:$G,3,FALSE))</f>
        <v/>
      </c>
      <c r="F248" s="7" t="n"/>
      <c r="G248" s="7" t="n"/>
      <c r="H248" s="7" t="n"/>
      <c r="I248" s="7">
        <f>IF(C248="","",VLOOKUP(C248,Tabela_Atividades!$A:$G,4,FALSE))</f>
        <v/>
      </c>
      <c r="J248" s="7">
        <f>IF(C248="","",IF(E248="POR_OCORRENCIA",F248*I248,IF(E248="POR_JOVEM",G248*I248,IF(E248="NIVEL_5_10_15",IF(H248="Regular",5,IF(H248="Bom",10,IF(H248="Ótimo",15,0))),IF(E248="PONTOS_DIRETO",F248,0)))))</f>
        <v/>
      </c>
      <c r="K248" s="6" t="n"/>
    </row>
    <row r="249">
      <c r="A249" s="7" t="n"/>
      <c r="B249" s="7">
        <f>IF(A249="","",TEXT(A249,"mmm/aaaa"))</f>
        <v/>
      </c>
      <c r="C249" s="6" t="n"/>
      <c r="D249" s="7">
        <f>IF(C249="","",VLOOKUP(C249,Tabela_Atividades!$A:$G,2,FALSE))</f>
        <v/>
      </c>
      <c r="E249" s="7">
        <f>IF(C249="","",VLOOKUP(C249,Tabela_Atividades!$A:$G,3,FALSE))</f>
        <v/>
      </c>
      <c r="F249" s="7" t="n"/>
      <c r="G249" s="7" t="n"/>
      <c r="H249" s="7" t="n"/>
      <c r="I249" s="7">
        <f>IF(C249="","",VLOOKUP(C249,Tabela_Atividades!$A:$G,4,FALSE))</f>
        <v/>
      </c>
      <c r="J249" s="7">
        <f>IF(C249="","",IF(E249="POR_OCORRENCIA",F249*I249,IF(E249="POR_JOVEM",G249*I249,IF(E249="NIVEL_5_10_15",IF(H249="Regular",5,IF(H249="Bom",10,IF(H249="Ótimo",15,0))),IF(E249="PONTOS_DIRETO",F249,0)))))</f>
        <v/>
      </c>
      <c r="K249" s="6" t="n"/>
    </row>
    <row r="250">
      <c r="A250" s="7" t="n"/>
      <c r="B250" s="7">
        <f>IF(A250="","",TEXT(A250,"mmm/aaaa"))</f>
        <v/>
      </c>
      <c r="C250" s="6" t="n"/>
      <c r="D250" s="7">
        <f>IF(C250="","",VLOOKUP(C250,Tabela_Atividades!$A:$G,2,FALSE))</f>
        <v/>
      </c>
      <c r="E250" s="7">
        <f>IF(C250="","",VLOOKUP(C250,Tabela_Atividades!$A:$G,3,FALSE))</f>
        <v/>
      </c>
      <c r="F250" s="7" t="n"/>
      <c r="G250" s="7" t="n"/>
      <c r="H250" s="7" t="n"/>
      <c r="I250" s="7">
        <f>IF(C250="","",VLOOKUP(C250,Tabela_Atividades!$A:$G,4,FALSE))</f>
        <v/>
      </c>
      <c r="J250" s="7">
        <f>IF(C250="","",IF(E250="POR_OCORRENCIA",F250*I250,IF(E250="POR_JOVEM",G250*I250,IF(E250="NIVEL_5_10_15",IF(H250="Regular",5,IF(H250="Bom",10,IF(H250="Ótimo",15,0))),IF(E250="PONTOS_DIRETO",F250,0)))))</f>
        <v/>
      </c>
      <c r="K250" s="6" t="n"/>
    </row>
  </sheetData>
  <mergeCells count="1">
    <mergeCell ref="A1:K1"/>
  </mergeCells>
  <dataValidations count="2">
    <dataValidation sqref="C3:C250" showDropDown="0" showInputMessage="0" showErrorMessage="0" allowBlank="1" type="list">
      <formula1>=Tabela_Atividades!$A$2:$A$26</formula1>
    </dataValidation>
    <dataValidation sqref="H3:H250" showDropDown="0" showInputMessage="0" showErrorMessage="0" allowBlank="1" type="list">
      <formula1>"Regular,Bom,Ótimo"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40" customWidth="1" min="1" max="1"/>
    <col width="18" customWidth="1" min="2" max="2"/>
    <col width="2" customWidth="1" min="3" max="3"/>
    <col width="22" customWidth="1" min="4" max="4"/>
    <col width="3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RESUMO AUTOMÁTICO (pontuação por eixo e total)</t>
        </is>
      </c>
    </row>
    <row r="3">
      <c r="A3" s="4" t="inlineStr">
        <is>
          <t>Patrulha</t>
        </is>
      </c>
      <c r="B3">
        <f>Identificação!B8</f>
        <v/>
      </c>
    </row>
    <row r="4">
      <c r="A4" s="4" t="inlineStr">
        <is>
          <t>Grupo/Numeral</t>
        </is>
      </c>
      <c r="B4">
        <f>Identificação!B3&amp;" / "&amp;Identificação!B4</f>
        <v/>
      </c>
    </row>
    <row r="5">
      <c r="A5" s="4" t="inlineStr">
        <is>
          <t>Ramo</t>
        </is>
      </c>
      <c r="B5">
        <f>Identificação!B6</f>
        <v/>
      </c>
    </row>
    <row r="6">
      <c r="A6" s="4" t="inlineStr">
        <is>
          <t>Jovens ativos</t>
        </is>
      </c>
      <c r="B6">
        <f>Integrantes!B12</f>
        <v/>
      </c>
    </row>
    <row r="8">
      <c r="A8" s="4" t="inlineStr">
        <is>
          <t>Pontuação por eixo</t>
        </is>
      </c>
    </row>
    <row r="10">
      <c r="A10" s="6" t="inlineStr">
        <is>
          <t>Eixo A — Sistema de Patrulhas</t>
        </is>
      </c>
      <c r="B10" s="7">
        <f>SUMIF(Lançamentos!$D:$D,"A",Lançamentos!$J:$J)</f>
        <v/>
      </c>
      <c r="D10" s="4" t="inlineStr">
        <is>
          <t>Critério obrigatório</t>
        </is>
      </c>
      <c r="E10">
        <f>Identificação!H13</f>
        <v/>
      </c>
    </row>
    <row r="11">
      <c r="A11" s="6" t="inlineStr">
        <is>
          <t>Eixo B — Organização e Identidade</t>
        </is>
      </c>
      <c r="B11" s="7">
        <f>SUMIF(Lançamentos!$D:$D,"B",Lançamentos!$J:$J)</f>
        <v/>
      </c>
      <c r="D11" s="4" t="inlineStr">
        <is>
          <t>Classificação</t>
        </is>
      </c>
      <c r="E11">
        <f>IF(E10&lt;&gt;"Sim","SEM CLASSIFICAÇÃO (faltou obrigatório)",IF(B18&gt;=800,"OURO",IF(B18&gt;=550,"PRATA",IF(B18&gt;=350,"BRONZE","SEM CLASSIFICAÇÃO"))))</f>
        <v/>
      </c>
    </row>
    <row r="12">
      <c r="A12" s="6" t="inlineStr">
        <is>
          <t>Eixo C — Programa e Atividades</t>
        </is>
      </c>
      <c r="B12" s="7">
        <f>SUMIF(Lançamentos!$D:$D,"C",Lançamentos!$J:$J)</f>
        <v/>
      </c>
      <c r="D12" s="4" t="inlineStr">
        <is>
          <t>Observação pedagógica</t>
        </is>
      </c>
      <c r="E12" t="inlineStr">
        <is>
          <t>O eixo C tem maior peso para incentivar as atividades reais de patrulha (aprender fazendo).</t>
        </is>
      </c>
    </row>
    <row r="13">
      <c r="A13" s="6" t="inlineStr">
        <is>
          <t>Eixo D — Progressão Pessoal</t>
        </is>
      </c>
      <c r="B13" s="7">
        <f>SUMIF(Lançamentos!$D:$D,"D",Lançamentos!$J:$J)</f>
        <v/>
      </c>
    </row>
    <row r="14">
      <c r="A14" s="6" t="inlineStr">
        <is>
          <t>Eixo E — Participação e Convivência</t>
        </is>
      </c>
      <c r="B14" s="7">
        <f>SUMIF(Lançamentos!$D:$D,"E",Lançamentos!$J:$J)</f>
        <v/>
      </c>
    </row>
    <row r="15">
      <c r="A15" s="6" t="inlineStr">
        <is>
          <t>Dia do Escoteiro (Escoteiro)</t>
        </is>
      </c>
      <c r="B15" s="7">
        <f>SUMIF(Lançamentos!$D:$D,"ESC",Lançamentos!$J:$J)</f>
        <v/>
      </c>
    </row>
    <row r="16">
      <c r="A16" s="6" t="inlineStr">
        <is>
          <t>Dia do Sênior (Sênior)</t>
        </is>
      </c>
      <c r="B16" s="7">
        <f>SUMIF(Lançamentos!$D:$D,"SEN",Lançamentos!$J:$J)</f>
        <v/>
      </c>
    </row>
    <row r="18">
      <c r="A18" s="8" t="inlineStr">
        <is>
          <t>TOTAL</t>
        </is>
      </c>
      <c r="B18" s="9">
        <f>SUM(B10:B16)</f>
        <v/>
      </c>
    </row>
  </sheetData>
  <mergeCells count="2">
    <mergeCell ref="E12:H13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6" customWidth="1" min="4" max="4"/>
    <col width="22" customWidth="1" min="5" max="5"/>
    <col width="12" customWidth="1" min="6" max="6"/>
    <col width="18" customWidth="1" min="7" max="7"/>
    <col width="38" customWidth="1" min="8" max="8"/>
  </cols>
  <sheetData>
    <row r="1">
      <c r="A1" s="4" t="inlineStr">
        <is>
          <t>Linha para importação na planilha regional (não editar fórmulas)</t>
        </is>
      </c>
    </row>
    <row r="2">
      <c r="A2" s="5" t="inlineStr">
        <is>
          <t>Grupo</t>
        </is>
      </c>
      <c r="B2" s="5" t="inlineStr">
        <is>
          <t>Numeral</t>
        </is>
      </c>
      <c r="C2" s="5" t="inlineStr">
        <is>
          <t>Cidade</t>
        </is>
      </c>
      <c r="D2" s="5" t="inlineStr">
        <is>
          <t>Ramo</t>
        </is>
      </c>
      <c r="E2" s="5" t="inlineStr">
        <is>
          <t>Patrulha</t>
        </is>
      </c>
      <c r="F2" s="5" t="inlineStr">
        <is>
          <t>Pontos</t>
        </is>
      </c>
      <c r="G2" s="5" t="inlineStr">
        <is>
          <t>Classificação</t>
        </is>
      </c>
      <c r="H2" s="5" t="inlineStr">
        <is>
          <t>Link da planilha (colar na central)</t>
        </is>
      </c>
    </row>
    <row r="3">
      <c r="A3" s="7">
        <f>Identificação!B3</f>
        <v/>
      </c>
      <c r="B3" s="7">
        <f>Identificação!B4</f>
        <v/>
      </c>
      <c r="C3" s="7">
        <f>Identificação!B5</f>
        <v/>
      </c>
      <c r="D3" s="7">
        <f>Identificação!B6</f>
        <v/>
      </c>
      <c r="E3" s="7">
        <f>Identificação!B8</f>
        <v/>
      </c>
      <c r="F3" s="7">
        <f>Resumo!B18</f>
        <v/>
      </c>
      <c r="G3" s="7">
        <f>Resumo!E11</f>
        <v/>
      </c>
      <c r="H3" s="7" t="inlineStr"/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2026-03-05T18:01:38Z</dcterms:created>
  <dcterms:modified xmlns:dcterms="http://purl.org/dc/terms/" xmlns:xsi="http://www.w3.org/2001/XMLSchema-instance" xsi:type="dcterms:W3CDTF">2026-03-05T18:01:38Z</dcterms:modified>
</cp:coreProperties>
</file>